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EAST.AD.JPMORGANCHASE.COM\HOME\AMERXBUS\XBUS\NACDC1VDIHOME15\Q005679\Spectrum Control\"/>
    </mc:Choice>
  </mc:AlternateContent>
  <xr:revisionPtr revIDLastSave="0" documentId="13_ncr:1_{DDF2399E-EE55-4FCE-A84A-85AE8514F576}" xr6:coauthVersionLast="47" xr6:coauthVersionMax="47" xr10:uidLastSave="{00000000-0000-0000-0000-000000000000}"/>
  <bookViews>
    <workbookView xWindow="-120" yWindow="-120" windowWidth="29040" windowHeight="16440" tabRatio="932" xr2:uid="{00000000-000D-0000-FFFF-FFFF00000000}"/>
  </bookViews>
  <sheets>
    <sheet name=" SB#1-NW2-A-KZZ00" sheetId="41" r:id="rId1"/>
    <sheet name="SB_KYB71_LCP #1 (2)" sheetId="79" state="hidden" r:id="rId2"/>
    <sheet name="SB_KYB61_LCP #2 (2)" sheetId="80" state="hidden" r:id="rId3"/>
  </sheets>
  <definedNames>
    <definedName name="BYTECYL">849960</definedName>
    <definedName name="GB">1000000000</definedName>
    <definedName name="GiBcyl">0.0007916</definedName>
    <definedName name="M27_Ext">30</definedName>
    <definedName name="M3_ext">3</definedName>
    <definedName name="M54_Ext">59</definedName>
    <definedName name="M9_ext">9</definedName>
    <definedName name="model1">0.946</definedName>
    <definedName name="model27">27.845</definedName>
    <definedName name="model3">2.838</definedName>
    <definedName name="model54">55.69</definedName>
    <definedName name="model9">8.514</definedName>
    <definedName name="modeleav1">222.76</definedName>
    <definedName name="_xlnm.Print_Titles" localSheetId="0">#N/A</definedName>
    <definedName name="_xlnm.Print_Titles" localSheetId="2">#N/A</definedName>
    <definedName name="_xlnm.Print_Titles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41" l="1"/>
  <c r="E14" i="41"/>
  <c r="AA799" i="80"/>
  <c r="X799" i="80"/>
  <c r="W799" i="80" s="1"/>
  <c r="AA798" i="80"/>
  <c r="X798" i="80"/>
  <c r="W798" i="80"/>
  <c r="AA797" i="80"/>
  <c r="X797" i="80"/>
  <c r="W797" i="80" s="1"/>
  <c r="AA796" i="80"/>
  <c r="X796" i="80"/>
  <c r="W796" i="80" s="1"/>
  <c r="AA795" i="80"/>
  <c r="X795" i="80"/>
  <c r="W795" i="80" s="1"/>
  <c r="AA794" i="80"/>
  <c r="X794" i="80"/>
  <c r="W794" i="80" s="1"/>
  <c r="AA793" i="80"/>
  <c r="X793" i="80"/>
  <c r="W793" i="80"/>
  <c r="AA792" i="80"/>
  <c r="X792" i="80"/>
  <c r="W792" i="80"/>
  <c r="AA791" i="80"/>
  <c r="X791" i="80"/>
  <c r="W791" i="80"/>
  <c r="AA790" i="80"/>
  <c r="X790" i="80"/>
  <c r="W790" i="80"/>
  <c r="AA789" i="80"/>
  <c r="X789" i="80"/>
  <c r="W789" i="80" s="1"/>
  <c r="AA788" i="80"/>
  <c r="X788" i="80"/>
  <c r="W788" i="80" s="1"/>
  <c r="AA787" i="80"/>
  <c r="X787" i="80"/>
  <c r="W787" i="80" s="1"/>
  <c r="AA786" i="80"/>
  <c r="X786" i="80"/>
  <c r="W786" i="80" s="1"/>
  <c r="AA785" i="80"/>
  <c r="X785" i="80"/>
  <c r="W785" i="80"/>
  <c r="AA784" i="80"/>
  <c r="X784" i="80"/>
  <c r="W784" i="80"/>
  <c r="AA783" i="80"/>
  <c r="X783" i="80"/>
  <c r="W783" i="80"/>
  <c r="AA782" i="80"/>
  <c r="X782" i="80"/>
  <c r="W782" i="80"/>
  <c r="AA781" i="80"/>
  <c r="X781" i="80"/>
  <c r="W781" i="80" s="1"/>
  <c r="AA780" i="80"/>
  <c r="X780" i="80"/>
  <c r="W780" i="80" s="1"/>
  <c r="AA779" i="80"/>
  <c r="X779" i="80"/>
  <c r="W779" i="80" s="1"/>
  <c r="AA778" i="80"/>
  <c r="X778" i="80"/>
  <c r="W778" i="80" s="1"/>
  <c r="AA777" i="80"/>
  <c r="X777" i="80"/>
  <c r="W777" i="80"/>
  <c r="AA776" i="80"/>
  <c r="X776" i="80"/>
  <c r="W776" i="80"/>
  <c r="AA775" i="80"/>
  <c r="X775" i="80"/>
  <c r="W775" i="80"/>
  <c r="AA774" i="80"/>
  <c r="X774" i="80"/>
  <c r="W774" i="80"/>
  <c r="AA773" i="80"/>
  <c r="X773" i="80"/>
  <c r="W773" i="80" s="1"/>
  <c r="AA772" i="80"/>
  <c r="X772" i="80"/>
  <c r="W772" i="80" s="1"/>
  <c r="AA771" i="80"/>
  <c r="X771" i="80"/>
  <c r="W771" i="80" s="1"/>
  <c r="AA770" i="80"/>
  <c r="X770" i="80"/>
  <c r="W770" i="80" s="1"/>
  <c r="AA769" i="80"/>
  <c r="X769" i="80"/>
  <c r="W769" i="80"/>
  <c r="AA768" i="80"/>
  <c r="X768" i="80"/>
  <c r="W768" i="80"/>
  <c r="AA767" i="80"/>
  <c r="X767" i="80"/>
  <c r="W767" i="80"/>
  <c r="AA766" i="80"/>
  <c r="X766" i="80"/>
  <c r="W766" i="80"/>
  <c r="AA765" i="80"/>
  <c r="X765" i="80"/>
  <c r="W765" i="80" s="1"/>
  <c r="AA764" i="80"/>
  <c r="X764" i="80"/>
  <c r="W764" i="80" s="1"/>
  <c r="AA763" i="80"/>
  <c r="X763" i="80"/>
  <c r="W763" i="80" s="1"/>
  <c r="AA762" i="80"/>
  <c r="X762" i="80"/>
  <c r="W762" i="80" s="1"/>
  <c r="AA761" i="80"/>
  <c r="X761" i="80"/>
  <c r="W761" i="80"/>
  <c r="AA760" i="80"/>
  <c r="X760" i="80"/>
  <c r="W760" i="80"/>
  <c r="AA759" i="80"/>
  <c r="X759" i="80"/>
  <c r="W759" i="80"/>
  <c r="AA758" i="80"/>
  <c r="X758" i="80"/>
  <c r="W758" i="80"/>
  <c r="AA757" i="80"/>
  <c r="X757" i="80"/>
  <c r="W757" i="80" s="1"/>
  <c r="AA756" i="80"/>
  <c r="X756" i="80"/>
  <c r="W756" i="80" s="1"/>
  <c r="AA755" i="80"/>
  <c r="X755" i="80"/>
  <c r="W755" i="80"/>
  <c r="AA754" i="80"/>
  <c r="X754" i="80"/>
  <c r="W754" i="80"/>
  <c r="AA753" i="80"/>
  <c r="X753" i="80"/>
  <c r="W753" i="80"/>
  <c r="AA752" i="80"/>
  <c r="X752" i="80"/>
  <c r="W752" i="80" s="1"/>
  <c r="AA751" i="80"/>
  <c r="X751" i="80"/>
  <c r="W751" i="80" s="1"/>
  <c r="C751" i="80"/>
  <c r="N751" i="80" s="1"/>
  <c r="AA750" i="80"/>
  <c r="X750" i="80"/>
  <c r="W750" i="80" s="1"/>
  <c r="C750" i="80"/>
  <c r="AA749" i="80"/>
  <c r="X749" i="80"/>
  <c r="W749" i="80" s="1"/>
  <c r="C749" i="80"/>
  <c r="AA748" i="80"/>
  <c r="X748" i="80"/>
  <c r="W748" i="80" s="1"/>
  <c r="C748" i="80"/>
  <c r="AA747" i="80"/>
  <c r="X747" i="80"/>
  <c r="W747" i="80" s="1"/>
  <c r="C747" i="80"/>
  <c r="AA746" i="80"/>
  <c r="X746" i="80"/>
  <c r="W746" i="80" s="1"/>
  <c r="C746" i="80"/>
  <c r="AA745" i="80"/>
  <c r="X745" i="80"/>
  <c r="W745" i="80" s="1"/>
  <c r="AA744" i="80"/>
  <c r="X744" i="80"/>
  <c r="W744" i="80" s="1"/>
  <c r="P742" i="80"/>
  <c r="Q741" i="80" s="1"/>
  <c r="P741" i="80"/>
  <c r="K741" i="80"/>
  <c r="L741" i="80" s="1"/>
  <c r="J741" i="80"/>
  <c r="I741" i="80"/>
  <c r="H742" i="80" s="1"/>
  <c r="H741" i="80"/>
  <c r="E741" i="80"/>
  <c r="P740" i="80"/>
  <c r="I740" i="80"/>
  <c r="H740" i="80"/>
  <c r="G740" i="80"/>
  <c r="W740" i="80" s="1"/>
  <c r="P739" i="80"/>
  <c r="Q739" i="80" s="1"/>
  <c r="L739" i="80"/>
  <c r="G739" i="80"/>
  <c r="W739" i="80" s="1"/>
  <c r="P738" i="80"/>
  <c r="P737" i="80"/>
  <c r="P736" i="80"/>
  <c r="P735" i="80"/>
  <c r="P734" i="80"/>
  <c r="P733" i="80"/>
  <c r="P732" i="80"/>
  <c r="P731" i="80"/>
  <c r="P730" i="80"/>
  <c r="P729" i="80"/>
  <c r="P728" i="80"/>
  <c r="P727" i="80"/>
  <c r="P726" i="80"/>
  <c r="P725" i="80"/>
  <c r="P724" i="80"/>
  <c r="P723" i="80"/>
  <c r="P722" i="80"/>
  <c r="P721" i="80"/>
  <c r="P720" i="80"/>
  <c r="P719" i="80"/>
  <c r="P718" i="80"/>
  <c r="P717" i="80"/>
  <c r="P716" i="80"/>
  <c r="P715" i="80"/>
  <c r="P714" i="80"/>
  <c r="P713" i="80"/>
  <c r="P712" i="80"/>
  <c r="P711" i="80"/>
  <c r="P710" i="80"/>
  <c r="P709" i="80"/>
  <c r="Q709" i="80" s="1"/>
  <c r="P708" i="80"/>
  <c r="P707" i="80"/>
  <c r="P706" i="80"/>
  <c r="P705" i="80"/>
  <c r="P704" i="80"/>
  <c r="P703" i="80"/>
  <c r="P702" i="80"/>
  <c r="P701" i="80"/>
  <c r="P700" i="80"/>
  <c r="P699" i="80"/>
  <c r="P698" i="80"/>
  <c r="P697" i="80"/>
  <c r="P696" i="80"/>
  <c r="P695" i="80"/>
  <c r="P694" i="80"/>
  <c r="P693" i="80"/>
  <c r="P692" i="80"/>
  <c r="P691" i="80"/>
  <c r="P690" i="80"/>
  <c r="P689" i="80"/>
  <c r="P688" i="80"/>
  <c r="P687" i="80"/>
  <c r="P686" i="80"/>
  <c r="P685" i="80"/>
  <c r="P684" i="80"/>
  <c r="P683" i="80"/>
  <c r="P682" i="80"/>
  <c r="P681" i="80"/>
  <c r="P680" i="80"/>
  <c r="P679" i="80"/>
  <c r="P678" i="80"/>
  <c r="P677" i="80"/>
  <c r="P676" i="80"/>
  <c r="P675" i="80"/>
  <c r="P674" i="80"/>
  <c r="P673" i="80"/>
  <c r="P672" i="80"/>
  <c r="P671" i="80"/>
  <c r="P670" i="80"/>
  <c r="P669" i="80"/>
  <c r="P668" i="80"/>
  <c r="P667" i="80"/>
  <c r="P666" i="80"/>
  <c r="P665" i="80"/>
  <c r="P664" i="80"/>
  <c r="P663" i="80"/>
  <c r="P662" i="80"/>
  <c r="P661" i="80"/>
  <c r="P660" i="80"/>
  <c r="P659" i="80"/>
  <c r="P658" i="80"/>
  <c r="P657" i="80"/>
  <c r="P656" i="80"/>
  <c r="P655" i="80"/>
  <c r="P654" i="80"/>
  <c r="P653" i="80"/>
  <c r="P652" i="80"/>
  <c r="P651" i="80"/>
  <c r="P650" i="80"/>
  <c r="P649" i="80"/>
  <c r="P648" i="80"/>
  <c r="P647" i="80"/>
  <c r="P646" i="80"/>
  <c r="P645" i="80"/>
  <c r="P644" i="80"/>
  <c r="P643" i="80"/>
  <c r="P642" i="80"/>
  <c r="P641" i="80"/>
  <c r="P640" i="80"/>
  <c r="P639" i="80"/>
  <c r="Q639" i="80" s="1"/>
  <c r="P638" i="80"/>
  <c r="P637" i="80"/>
  <c r="P636" i="80"/>
  <c r="P635" i="80"/>
  <c r="P634" i="80"/>
  <c r="P633" i="80"/>
  <c r="P632" i="80"/>
  <c r="P631" i="80"/>
  <c r="P630" i="80"/>
  <c r="P629" i="80"/>
  <c r="P628" i="80"/>
  <c r="P627" i="80"/>
  <c r="P626" i="80"/>
  <c r="P625" i="80"/>
  <c r="P624" i="80"/>
  <c r="P623" i="80"/>
  <c r="P622" i="80"/>
  <c r="P621" i="80"/>
  <c r="P620" i="80"/>
  <c r="P619" i="80"/>
  <c r="Q619" i="80" s="1"/>
  <c r="P618" i="80"/>
  <c r="P617" i="80"/>
  <c r="P616" i="80"/>
  <c r="P615" i="80"/>
  <c r="P614" i="80"/>
  <c r="P613" i="80"/>
  <c r="P612" i="80"/>
  <c r="P611" i="80"/>
  <c r="P610" i="80"/>
  <c r="P609" i="80"/>
  <c r="P608" i="80"/>
  <c r="P607" i="80"/>
  <c r="P606" i="80"/>
  <c r="P605" i="80"/>
  <c r="P604" i="80"/>
  <c r="P603" i="80"/>
  <c r="P602" i="80"/>
  <c r="P601" i="80"/>
  <c r="P600" i="80"/>
  <c r="P599" i="80"/>
  <c r="P598" i="80"/>
  <c r="P597" i="80"/>
  <c r="P596" i="80"/>
  <c r="P595" i="80"/>
  <c r="P594" i="80"/>
  <c r="P593" i="80"/>
  <c r="P592" i="80"/>
  <c r="P591" i="80"/>
  <c r="P590" i="80"/>
  <c r="P589" i="80"/>
  <c r="P588" i="80"/>
  <c r="P587" i="80"/>
  <c r="P586" i="80"/>
  <c r="P585" i="80"/>
  <c r="P584" i="80"/>
  <c r="P583" i="80"/>
  <c r="P582" i="80"/>
  <c r="P581" i="80"/>
  <c r="P580" i="80"/>
  <c r="P579" i="80"/>
  <c r="Q579" i="80" s="1"/>
  <c r="P578" i="80"/>
  <c r="P577" i="80"/>
  <c r="P576" i="80"/>
  <c r="P575" i="80"/>
  <c r="P574" i="80"/>
  <c r="P573" i="80"/>
  <c r="P572" i="80"/>
  <c r="P571" i="80"/>
  <c r="P570" i="80"/>
  <c r="P569" i="80"/>
  <c r="P568" i="80"/>
  <c r="P567" i="80"/>
  <c r="P566" i="80"/>
  <c r="P565" i="80"/>
  <c r="P564" i="80"/>
  <c r="P563" i="80"/>
  <c r="P562" i="80"/>
  <c r="P561" i="80"/>
  <c r="P560" i="80"/>
  <c r="P559" i="80"/>
  <c r="P558" i="80"/>
  <c r="P557" i="80"/>
  <c r="P556" i="80"/>
  <c r="P555" i="80"/>
  <c r="P554" i="80"/>
  <c r="P553" i="80"/>
  <c r="P552" i="80"/>
  <c r="P551" i="80"/>
  <c r="P550" i="80"/>
  <c r="P549" i="80"/>
  <c r="Q549" i="80" s="1"/>
  <c r="P548" i="80"/>
  <c r="P547" i="80"/>
  <c r="P546" i="80"/>
  <c r="P545" i="80"/>
  <c r="P544" i="80"/>
  <c r="P543" i="80"/>
  <c r="P542" i="80"/>
  <c r="P541" i="80"/>
  <c r="P540" i="80"/>
  <c r="P539" i="80"/>
  <c r="P538" i="80"/>
  <c r="P537" i="80"/>
  <c r="P536" i="80"/>
  <c r="P535" i="80"/>
  <c r="P534" i="80"/>
  <c r="P533" i="80"/>
  <c r="P532" i="80"/>
  <c r="P531" i="80"/>
  <c r="P530" i="80"/>
  <c r="P529" i="80"/>
  <c r="Q529" i="80" s="1"/>
  <c r="P528" i="80"/>
  <c r="P527" i="80"/>
  <c r="P526" i="80"/>
  <c r="P525" i="80"/>
  <c r="P524" i="80"/>
  <c r="P523" i="80"/>
  <c r="P522" i="80"/>
  <c r="P521" i="80"/>
  <c r="P520" i="80"/>
  <c r="H520" i="80"/>
  <c r="P519" i="80"/>
  <c r="Q519" i="80" s="1"/>
  <c r="P518" i="80"/>
  <c r="P517" i="80"/>
  <c r="P516" i="80"/>
  <c r="P515" i="80"/>
  <c r="P514" i="80"/>
  <c r="P513" i="80"/>
  <c r="P512" i="80"/>
  <c r="P511" i="80"/>
  <c r="P510" i="80"/>
  <c r="H510" i="80"/>
  <c r="P509" i="80"/>
  <c r="M509" i="80"/>
  <c r="M519" i="80" s="1"/>
  <c r="M529" i="80" s="1"/>
  <c r="M539" i="80" s="1"/>
  <c r="M549" i="80" s="1"/>
  <c r="M559" i="80" s="1"/>
  <c r="M569" i="80" s="1"/>
  <c r="M579" i="80" s="1"/>
  <c r="M589" i="80" s="1"/>
  <c r="M599" i="80" s="1"/>
  <c r="M609" i="80" s="1"/>
  <c r="M619" i="80" s="1"/>
  <c r="M629" i="80" s="1"/>
  <c r="M639" i="80" s="1"/>
  <c r="M649" i="80" s="1"/>
  <c r="M659" i="80" s="1"/>
  <c r="M669" i="80" s="1"/>
  <c r="M679" i="80" s="1"/>
  <c r="M689" i="80" s="1"/>
  <c r="M699" i="80" s="1"/>
  <c r="M709" i="80" s="1"/>
  <c r="M719" i="80" s="1"/>
  <c r="M729" i="80" s="1"/>
  <c r="K509" i="80"/>
  <c r="K519" i="80" s="1"/>
  <c r="J509" i="80"/>
  <c r="I509" i="80"/>
  <c r="I519" i="80" s="1"/>
  <c r="I529" i="80" s="1"/>
  <c r="H509" i="80"/>
  <c r="H519" i="80" s="1"/>
  <c r="F509" i="80"/>
  <c r="F519" i="80" s="1"/>
  <c r="F529" i="80" s="1"/>
  <c r="F539" i="80" s="1"/>
  <c r="F549" i="80" s="1"/>
  <c r="F559" i="80" s="1"/>
  <c r="F569" i="80" s="1"/>
  <c r="F579" i="80" s="1"/>
  <c r="F589" i="80" s="1"/>
  <c r="F599" i="80" s="1"/>
  <c r="F609" i="80" s="1"/>
  <c r="F619" i="80" s="1"/>
  <c r="F629" i="80" s="1"/>
  <c r="F639" i="80" s="1"/>
  <c r="F649" i="80" s="1"/>
  <c r="F659" i="80" s="1"/>
  <c r="F669" i="80" s="1"/>
  <c r="F679" i="80" s="1"/>
  <c r="F689" i="80" s="1"/>
  <c r="F699" i="80" s="1"/>
  <c r="F709" i="80" s="1"/>
  <c r="F719" i="80" s="1"/>
  <c r="F729" i="80" s="1"/>
  <c r="P508" i="80"/>
  <c r="P507" i="80"/>
  <c r="P506" i="80"/>
  <c r="P505" i="80"/>
  <c r="P504" i="80"/>
  <c r="P503" i="80"/>
  <c r="P502" i="80"/>
  <c r="P501" i="80"/>
  <c r="P500" i="80"/>
  <c r="H500" i="80"/>
  <c r="P499" i="80"/>
  <c r="Q499" i="80" s="1"/>
  <c r="L499" i="80"/>
  <c r="G499" i="80"/>
  <c r="W499" i="80" s="1"/>
  <c r="P497" i="80"/>
  <c r="P496" i="80"/>
  <c r="I496" i="80"/>
  <c r="H497" i="80" s="1"/>
  <c r="H496" i="80"/>
  <c r="G496" i="80" s="1"/>
  <c r="W496" i="80" s="1"/>
  <c r="E496" i="80"/>
  <c r="P495" i="80"/>
  <c r="Q494" i="80"/>
  <c r="P494" i="80"/>
  <c r="H494" i="80"/>
  <c r="G494" i="80" s="1"/>
  <c r="W494" i="80" s="1"/>
  <c r="E494" i="80"/>
  <c r="P493" i="80"/>
  <c r="Q492" i="80" s="1"/>
  <c r="P492" i="80"/>
  <c r="K492" i="80"/>
  <c r="J492" i="80"/>
  <c r="I492" i="80"/>
  <c r="I494" i="80" s="1"/>
  <c r="H495" i="80" s="1"/>
  <c r="H492" i="80"/>
  <c r="E492" i="80"/>
  <c r="P491" i="80"/>
  <c r="Q490" i="80" s="1"/>
  <c r="H491" i="80"/>
  <c r="P490" i="80"/>
  <c r="L490" i="80"/>
  <c r="G490" i="80"/>
  <c r="W490" i="80" s="1"/>
  <c r="P489" i="80"/>
  <c r="P488" i="80"/>
  <c r="P487" i="80"/>
  <c r="P486" i="80"/>
  <c r="P485" i="80"/>
  <c r="P484" i="80"/>
  <c r="P483" i="80"/>
  <c r="P482" i="80"/>
  <c r="P481" i="80"/>
  <c r="P480" i="80"/>
  <c r="Q480" i="80" s="1"/>
  <c r="P479" i="80"/>
  <c r="P478" i="80"/>
  <c r="P477" i="80"/>
  <c r="P476" i="80"/>
  <c r="P475" i="80"/>
  <c r="P474" i="80"/>
  <c r="P473" i="80"/>
  <c r="P472" i="80"/>
  <c r="P471" i="80"/>
  <c r="P470" i="80"/>
  <c r="Q470" i="80" s="1"/>
  <c r="P469" i="80"/>
  <c r="P468" i="80"/>
  <c r="P467" i="80"/>
  <c r="P466" i="80"/>
  <c r="P465" i="80"/>
  <c r="P464" i="80"/>
  <c r="P463" i="80"/>
  <c r="P462" i="80"/>
  <c r="P461" i="80"/>
  <c r="P460" i="80"/>
  <c r="Q460" i="80" s="1"/>
  <c r="P459" i="80"/>
  <c r="P458" i="80"/>
  <c r="P457" i="80"/>
  <c r="P456" i="80"/>
  <c r="P455" i="80"/>
  <c r="P454" i="80"/>
  <c r="P453" i="80"/>
  <c r="P452" i="80"/>
  <c r="P451" i="80"/>
  <c r="P450" i="80"/>
  <c r="Q450" i="80" s="1"/>
  <c r="P449" i="80"/>
  <c r="P448" i="80"/>
  <c r="P447" i="80"/>
  <c r="P446" i="80"/>
  <c r="P445" i="80"/>
  <c r="P444" i="80"/>
  <c r="P443" i="80"/>
  <c r="P442" i="80"/>
  <c r="P441" i="80"/>
  <c r="P440" i="80"/>
  <c r="Q440" i="80" s="1"/>
  <c r="P439" i="80"/>
  <c r="P438" i="80"/>
  <c r="P437" i="80"/>
  <c r="P436" i="80"/>
  <c r="P435" i="80"/>
  <c r="P434" i="80"/>
  <c r="P433" i="80"/>
  <c r="P432" i="80"/>
  <c r="P431" i="80"/>
  <c r="P430" i="80"/>
  <c r="Q430" i="80" s="1"/>
  <c r="P429" i="80"/>
  <c r="P428" i="80"/>
  <c r="P427" i="80"/>
  <c r="P426" i="80"/>
  <c r="P425" i="80"/>
  <c r="P424" i="80"/>
  <c r="P423" i="80"/>
  <c r="P422" i="80"/>
  <c r="P421" i="80"/>
  <c r="P420" i="80"/>
  <c r="P419" i="80"/>
  <c r="P418" i="80"/>
  <c r="P417" i="80"/>
  <c r="P416" i="80"/>
  <c r="P415" i="80"/>
  <c r="P414" i="80"/>
  <c r="P413" i="80"/>
  <c r="P412" i="80"/>
  <c r="P411" i="80"/>
  <c r="P410" i="80"/>
  <c r="Q410" i="80" s="1"/>
  <c r="P409" i="80"/>
  <c r="P408" i="80"/>
  <c r="P407" i="80"/>
  <c r="P406" i="80"/>
  <c r="P405" i="80"/>
  <c r="P404" i="80"/>
  <c r="P403" i="80"/>
  <c r="P402" i="80"/>
  <c r="P401" i="80"/>
  <c r="P400" i="80"/>
  <c r="Q400" i="80" s="1"/>
  <c r="P399" i="80"/>
  <c r="P398" i="80"/>
  <c r="P397" i="80"/>
  <c r="P396" i="80"/>
  <c r="P395" i="80"/>
  <c r="P394" i="80"/>
  <c r="P393" i="80"/>
  <c r="P392" i="80"/>
  <c r="P391" i="80"/>
  <c r="P390" i="80"/>
  <c r="Q390" i="80" s="1"/>
  <c r="P389" i="80"/>
  <c r="P388" i="80"/>
  <c r="P387" i="80"/>
  <c r="P386" i="80"/>
  <c r="P385" i="80"/>
  <c r="P384" i="80"/>
  <c r="P383" i="80"/>
  <c r="P382" i="80"/>
  <c r="P381" i="80"/>
  <c r="P380" i="80"/>
  <c r="Q380" i="80" s="1"/>
  <c r="P379" i="80"/>
  <c r="P378" i="80"/>
  <c r="P377" i="80"/>
  <c r="P376" i="80"/>
  <c r="P375" i="80"/>
  <c r="P374" i="80"/>
  <c r="P373" i="80"/>
  <c r="P372" i="80"/>
  <c r="P371" i="80"/>
  <c r="P370" i="80"/>
  <c r="P369" i="80"/>
  <c r="P368" i="80"/>
  <c r="P367" i="80"/>
  <c r="P366" i="80"/>
  <c r="P365" i="80"/>
  <c r="P364" i="80"/>
  <c r="P363" i="80"/>
  <c r="P362" i="80"/>
  <c r="P361" i="80"/>
  <c r="P360" i="80"/>
  <c r="Q360" i="80" s="1"/>
  <c r="P359" i="80"/>
  <c r="P358" i="80"/>
  <c r="P357" i="80"/>
  <c r="P356" i="80"/>
  <c r="P355" i="80"/>
  <c r="P354" i="80"/>
  <c r="P353" i="80"/>
  <c r="P352" i="80"/>
  <c r="P351" i="80"/>
  <c r="P350" i="80"/>
  <c r="Q350" i="80" s="1"/>
  <c r="P349" i="80"/>
  <c r="P348" i="80"/>
  <c r="P347" i="80"/>
  <c r="P346" i="80"/>
  <c r="P345" i="80"/>
  <c r="P344" i="80"/>
  <c r="P343" i="80"/>
  <c r="P342" i="80"/>
  <c r="P341" i="80"/>
  <c r="P340" i="80"/>
  <c r="Q340" i="80" s="1"/>
  <c r="P339" i="80"/>
  <c r="P338" i="80"/>
  <c r="P337" i="80"/>
  <c r="P336" i="80"/>
  <c r="P335" i="80"/>
  <c r="P334" i="80"/>
  <c r="P333" i="80"/>
  <c r="P332" i="80"/>
  <c r="P331" i="80"/>
  <c r="P330" i="80"/>
  <c r="Q330" i="80" s="1"/>
  <c r="P329" i="80"/>
  <c r="P328" i="80"/>
  <c r="P327" i="80"/>
  <c r="P326" i="80"/>
  <c r="P325" i="80"/>
  <c r="P324" i="80"/>
  <c r="P323" i="80"/>
  <c r="P322" i="80"/>
  <c r="P321" i="80"/>
  <c r="P320" i="80"/>
  <c r="Q320" i="80" s="1"/>
  <c r="P319" i="80"/>
  <c r="P318" i="80"/>
  <c r="P317" i="80"/>
  <c r="P316" i="80"/>
  <c r="P315" i="80"/>
  <c r="Q310" i="80" s="1"/>
  <c r="P314" i="80"/>
  <c r="P313" i="80"/>
  <c r="P312" i="80"/>
  <c r="P311" i="80"/>
  <c r="P310" i="80"/>
  <c r="P309" i="80"/>
  <c r="P308" i="80"/>
  <c r="P307" i="80"/>
  <c r="P306" i="80"/>
  <c r="P305" i="80"/>
  <c r="P304" i="80"/>
  <c r="P303" i="80"/>
  <c r="P302" i="80"/>
  <c r="P301" i="80"/>
  <c r="Q300" i="80"/>
  <c r="P300" i="80"/>
  <c r="P299" i="80"/>
  <c r="P298" i="80"/>
  <c r="Q290" i="80" s="1"/>
  <c r="P297" i="80"/>
  <c r="P296" i="80"/>
  <c r="P295" i="80"/>
  <c r="P294" i="80"/>
  <c r="P293" i="80"/>
  <c r="P292" i="80"/>
  <c r="P291" i="80"/>
  <c r="P290" i="80"/>
  <c r="P289" i="80"/>
  <c r="P288" i="80"/>
  <c r="P287" i="80"/>
  <c r="P286" i="80"/>
  <c r="P285" i="80"/>
  <c r="P284" i="80"/>
  <c r="P283" i="80"/>
  <c r="P282" i="80"/>
  <c r="P281" i="80"/>
  <c r="P280" i="80"/>
  <c r="Q280" i="80" s="1"/>
  <c r="P279" i="80"/>
  <c r="P278" i="80"/>
  <c r="Q270" i="80" s="1"/>
  <c r="P277" i="80"/>
  <c r="P276" i="80"/>
  <c r="P275" i="80"/>
  <c r="P274" i="80"/>
  <c r="P273" i="80"/>
  <c r="P272" i="80"/>
  <c r="P271" i="80"/>
  <c r="P270" i="80"/>
  <c r="F270" i="80"/>
  <c r="F280" i="80" s="1"/>
  <c r="F290" i="80" s="1"/>
  <c r="F300" i="80" s="1"/>
  <c r="F310" i="80" s="1"/>
  <c r="F320" i="80" s="1"/>
  <c r="F330" i="80" s="1"/>
  <c r="F340" i="80" s="1"/>
  <c r="F350" i="80" s="1"/>
  <c r="F360" i="80" s="1"/>
  <c r="F370" i="80" s="1"/>
  <c r="F380" i="80" s="1"/>
  <c r="F390" i="80" s="1"/>
  <c r="F400" i="80" s="1"/>
  <c r="F410" i="80" s="1"/>
  <c r="F420" i="80" s="1"/>
  <c r="F430" i="80" s="1"/>
  <c r="F440" i="80" s="1"/>
  <c r="F450" i="80" s="1"/>
  <c r="F460" i="80" s="1"/>
  <c r="F470" i="80" s="1"/>
  <c r="F480" i="80" s="1"/>
  <c r="P269" i="80"/>
  <c r="P268" i="80"/>
  <c r="P267" i="80"/>
  <c r="P266" i="80"/>
  <c r="P265" i="80"/>
  <c r="P264" i="80"/>
  <c r="P263" i="80"/>
  <c r="P262" i="80"/>
  <c r="P261" i="80"/>
  <c r="I261" i="80"/>
  <c r="H262" i="80" s="1"/>
  <c r="P260" i="80"/>
  <c r="M260" i="80"/>
  <c r="M270" i="80" s="1"/>
  <c r="M280" i="80" s="1"/>
  <c r="M290" i="80" s="1"/>
  <c r="M300" i="80" s="1"/>
  <c r="M310" i="80" s="1"/>
  <c r="M320" i="80" s="1"/>
  <c r="M330" i="80" s="1"/>
  <c r="M340" i="80" s="1"/>
  <c r="M350" i="80" s="1"/>
  <c r="M360" i="80" s="1"/>
  <c r="M370" i="80" s="1"/>
  <c r="M380" i="80" s="1"/>
  <c r="M390" i="80" s="1"/>
  <c r="M400" i="80" s="1"/>
  <c r="M410" i="80" s="1"/>
  <c r="M420" i="80" s="1"/>
  <c r="M430" i="80" s="1"/>
  <c r="M440" i="80" s="1"/>
  <c r="M450" i="80" s="1"/>
  <c r="M460" i="80" s="1"/>
  <c r="M470" i="80" s="1"/>
  <c r="M480" i="80" s="1"/>
  <c r="K260" i="80"/>
  <c r="J260" i="80"/>
  <c r="J270" i="80" s="1"/>
  <c r="J280" i="80" s="1"/>
  <c r="J290" i="80" s="1"/>
  <c r="J300" i="80" s="1"/>
  <c r="J310" i="80" s="1"/>
  <c r="J320" i="80" s="1"/>
  <c r="J330" i="80" s="1"/>
  <c r="J340" i="80" s="1"/>
  <c r="J350" i="80" s="1"/>
  <c r="J360" i="80" s="1"/>
  <c r="J370" i="80" s="1"/>
  <c r="J380" i="80" s="1"/>
  <c r="J390" i="80" s="1"/>
  <c r="J400" i="80" s="1"/>
  <c r="J410" i="80" s="1"/>
  <c r="J420" i="80" s="1"/>
  <c r="J430" i="80" s="1"/>
  <c r="J440" i="80" s="1"/>
  <c r="J450" i="80" s="1"/>
  <c r="J460" i="80" s="1"/>
  <c r="J470" i="80" s="1"/>
  <c r="J480" i="80" s="1"/>
  <c r="I260" i="80"/>
  <c r="H261" i="80" s="1"/>
  <c r="H260" i="80"/>
  <c r="F260" i="80"/>
  <c r="P259" i="80"/>
  <c r="P258" i="80"/>
  <c r="P257" i="80"/>
  <c r="P256" i="80"/>
  <c r="Q250" i="80" s="1"/>
  <c r="P255" i="80"/>
  <c r="P254" i="80"/>
  <c r="P253" i="80"/>
  <c r="P252" i="80"/>
  <c r="P251" i="80"/>
  <c r="H251" i="80"/>
  <c r="P250" i="80"/>
  <c r="L250" i="80"/>
  <c r="G250" i="80"/>
  <c r="W250" i="80" s="1"/>
  <c r="P249" i="80"/>
  <c r="P248" i="80"/>
  <c r="J248" i="80"/>
  <c r="L248" i="80" s="1"/>
  <c r="E248" i="80"/>
  <c r="P247" i="80"/>
  <c r="Q246" i="80"/>
  <c r="P246" i="80"/>
  <c r="J246" i="80"/>
  <c r="L246" i="80" s="1"/>
  <c r="H246" i="80"/>
  <c r="E246" i="80"/>
  <c r="P245" i="80"/>
  <c r="W244" i="80"/>
  <c r="P244" i="80"/>
  <c r="Q244" i="80" s="1"/>
  <c r="L244" i="80"/>
  <c r="K244" i="80"/>
  <c r="J244" i="80"/>
  <c r="I244" i="80"/>
  <c r="H245" i="80" s="1"/>
  <c r="H244" i="80"/>
  <c r="G244" i="80"/>
  <c r="E244" i="80"/>
  <c r="P243" i="80"/>
  <c r="Q242" i="80" s="1"/>
  <c r="I243" i="80"/>
  <c r="H243" i="80"/>
  <c r="G243" i="80"/>
  <c r="W243" i="80" s="1"/>
  <c r="P242" i="80"/>
  <c r="L242" i="80"/>
  <c r="G242" i="80"/>
  <c r="W242" i="80" s="1"/>
  <c r="P241" i="80"/>
  <c r="P240" i="80"/>
  <c r="P239" i="80"/>
  <c r="P238" i="80"/>
  <c r="P237" i="80"/>
  <c r="P236" i="80"/>
  <c r="P235" i="80"/>
  <c r="P234" i="80"/>
  <c r="P233" i="80"/>
  <c r="P232" i="80"/>
  <c r="P231" i="80"/>
  <c r="P230" i="80"/>
  <c r="P229" i="80"/>
  <c r="P228" i="80"/>
  <c r="P227" i="80"/>
  <c r="P226" i="80"/>
  <c r="P225" i="80"/>
  <c r="P224" i="80"/>
  <c r="P223" i="80"/>
  <c r="P222" i="80"/>
  <c r="P221" i="80"/>
  <c r="P220" i="80"/>
  <c r="P219" i="80"/>
  <c r="P218" i="80"/>
  <c r="P217" i="80"/>
  <c r="P216" i="80"/>
  <c r="P215" i="80"/>
  <c r="P214" i="80"/>
  <c r="P213" i="80"/>
  <c r="P212" i="80"/>
  <c r="P211" i="80"/>
  <c r="P210" i="80"/>
  <c r="P209" i="80"/>
  <c r="P208" i="80"/>
  <c r="P207" i="80"/>
  <c r="P206" i="80"/>
  <c r="P205" i="80"/>
  <c r="P204" i="80"/>
  <c r="P203" i="80"/>
  <c r="P202" i="80"/>
  <c r="P201" i="80"/>
  <c r="P200" i="80"/>
  <c r="P199" i="80"/>
  <c r="P198" i="80"/>
  <c r="P197" i="80"/>
  <c r="P196" i="80"/>
  <c r="P195" i="80"/>
  <c r="P194" i="80"/>
  <c r="P193" i="80"/>
  <c r="P192" i="80"/>
  <c r="P191" i="80"/>
  <c r="P190" i="80"/>
  <c r="P189" i="80"/>
  <c r="P188" i="80"/>
  <c r="P187" i="80"/>
  <c r="P186" i="80"/>
  <c r="P185" i="80"/>
  <c r="P184" i="80"/>
  <c r="P183" i="80"/>
  <c r="P182" i="80"/>
  <c r="P181" i="80"/>
  <c r="P180" i="80"/>
  <c r="P179" i="80"/>
  <c r="P178" i="80"/>
  <c r="P177" i="80"/>
  <c r="P176" i="80"/>
  <c r="P175" i="80"/>
  <c r="P174" i="80"/>
  <c r="P173" i="80"/>
  <c r="P172" i="80"/>
  <c r="Q172" i="80" s="1"/>
  <c r="P171" i="80"/>
  <c r="P170" i="80"/>
  <c r="P169" i="80"/>
  <c r="P168" i="80"/>
  <c r="P167" i="80"/>
  <c r="P166" i="80"/>
  <c r="P165" i="80"/>
  <c r="P164" i="80"/>
  <c r="P163" i="80"/>
  <c r="P162" i="80"/>
  <c r="Q162" i="80" s="1"/>
  <c r="P161" i="80"/>
  <c r="P160" i="80"/>
  <c r="P159" i="80"/>
  <c r="P158" i="80"/>
  <c r="P157" i="80"/>
  <c r="P156" i="80"/>
  <c r="P155" i="80"/>
  <c r="P154" i="80"/>
  <c r="P153" i="80"/>
  <c r="P152" i="80"/>
  <c r="Q152" i="80" s="1"/>
  <c r="P151" i="80"/>
  <c r="P150" i="80"/>
  <c r="P149" i="80"/>
  <c r="P148" i="80"/>
  <c r="P147" i="80"/>
  <c r="P146" i="80"/>
  <c r="P145" i="80"/>
  <c r="P144" i="80"/>
  <c r="P143" i="80"/>
  <c r="P142" i="80"/>
  <c r="Q142" i="80" s="1"/>
  <c r="P141" i="80"/>
  <c r="P140" i="80"/>
  <c r="P139" i="80"/>
  <c r="P138" i="80"/>
  <c r="P137" i="80"/>
  <c r="P136" i="80"/>
  <c r="P135" i="80"/>
  <c r="P134" i="80"/>
  <c r="P133" i="80"/>
  <c r="P132" i="80"/>
  <c r="Q132" i="80" s="1"/>
  <c r="P131" i="80"/>
  <c r="P130" i="80"/>
  <c r="P129" i="80"/>
  <c r="P128" i="80"/>
  <c r="P127" i="80"/>
  <c r="P126" i="80"/>
  <c r="P125" i="80"/>
  <c r="P124" i="80"/>
  <c r="P123" i="80"/>
  <c r="P122" i="80"/>
  <c r="Q122" i="80" s="1"/>
  <c r="P121" i="80"/>
  <c r="P120" i="80"/>
  <c r="P119" i="80"/>
  <c r="P118" i="80"/>
  <c r="P117" i="80"/>
  <c r="P116" i="80"/>
  <c r="P115" i="80"/>
  <c r="P114" i="80"/>
  <c r="P113" i="80"/>
  <c r="P112" i="80"/>
  <c r="Q112" i="80" s="1"/>
  <c r="P111" i="80"/>
  <c r="P110" i="80"/>
  <c r="P109" i="80"/>
  <c r="P108" i="80"/>
  <c r="P107" i="80"/>
  <c r="P106" i="80"/>
  <c r="P105" i="80"/>
  <c r="P104" i="80"/>
  <c r="P103" i="80"/>
  <c r="P102" i="80"/>
  <c r="Q102" i="80" s="1"/>
  <c r="P101" i="80"/>
  <c r="P100" i="80"/>
  <c r="P99" i="80"/>
  <c r="P98" i="80"/>
  <c r="P97" i="80"/>
  <c r="P96" i="80"/>
  <c r="P95" i="80"/>
  <c r="P94" i="80"/>
  <c r="P93" i="80"/>
  <c r="P92" i="80"/>
  <c r="Q92" i="80" s="1"/>
  <c r="P91" i="80"/>
  <c r="P90" i="80"/>
  <c r="P89" i="80"/>
  <c r="P88" i="80"/>
  <c r="P87" i="80"/>
  <c r="P86" i="80"/>
  <c r="P85" i="80"/>
  <c r="P84" i="80"/>
  <c r="P83" i="80"/>
  <c r="P82" i="80"/>
  <c r="Q82" i="80" s="1"/>
  <c r="P81" i="80"/>
  <c r="P80" i="80"/>
  <c r="P79" i="80"/>
  <c r="P78" i="80"/>
  <c r="P77" i="80"/>
  <c r="P76" i="80"/>
  <c r="P75" i="80"/>
  <c r="P74" i="80"/>
  <c r="P73" i="80"/>
  <c r="P72" i="80"/>
  <c r="Q72" i="80" s="1"/>
  <c r="P71" i="80"/>
  <c r="P70" i="80"/>
  <c r="P69" i="80"/>
  <c r="P68" i="80"/>
  <c r="P67" i="80"/>
  <c r="P66" i="80"/>
  <c r="P65" i="80"/>
  <c r="P64" i="80"/>
  <c r="P63" i="80"/>
  <c r="P62" i="80"/>
  <c r="Q62" i="80" s="1"/>
  <c r="P61" i="80"/>
  <c r="P60" i="80"/>
  <c r="P59" i="80"/>
  <c r="P58" i="80"/>
  <c r="P57" i="80"/>
  <c r="P56" i="80"/>
  <c r="P55" i="80"/>
  <c r="P54" i="80"/>
  <c r="P53" i="80"/>
  <c r="P52" i="80"/>
  <c r="Q52" i="80" s="1"/>
  <c r="P51" i="80"/>
  <c r="P50" i="80"/>
  <c r="P49" i="80"/>
  <c r="P48" i="80"/>
  <c r="P47" i="80"/>
  <c r="P46" i="80"/>
  <c r="P45" i="80"/>
  <c r="P44" i="80"/>
  <c r="P43" i="80"/>
  <c r="P42" i="80"/>
  <c r="P41" i="80"/>
  <c r="P40" i="80"/>
  <c r="P39" i="80"/>
  <c r="P38" i="80"/>
  <c r="P37" i="80"/>
  <c r="P36" i="80"/>
  <c r="P35" i="80"/>
  <c r="P34" i="80"/>
  <c r="P33" i="80"/>
  <c r="P32" i="80"/>
  <c r="Q32" i="80" s="1"/>
  <c r="P31" i="80"/>
  <c r="P30" i="80"/>
  <c r="P29" i="80"/>
  <c r="P28" i="80"/>
  <c r="P27" i="80"/>
  <c r="P26" i="80"/>
  <c r="P25" i="80"/>
  <c r="P24" i="80"/>
  <c r="P23" i="80"/>
  <c r="H23" i="80"/>
  <c r="I23" i="80" s="1"/>
  <c r="H24" i="80" s="1"/>
  <c r="P22" i="80"/>
  <c r="P21" i="80"/>
  <c r="P20" i="80"/>
  <c r="P19" i="80"/>
  <c r="P18" i="80"/>
  <c r="P17" i="80"/>
  <c r="P16" i="80"/>
  <c r="P15" i="80"/>
  <c r="P14" i="80"/>
  <c r="P13" i="80"/>
  <c r="H13" i="80"/>
  <c r="P12" i="80"/>
  <c r="M12" i="80"/>
  <c r="M22" i="80" s="1"/>
  <c r="M32" i="80" s="1"/>
  <c r="M42" i="80" s="1"/>
  <c r="M52" i="80" s="1"/>
  <c r="M62" i="80" s="1"/>
  <c r="M72" i="80" s="1"/>
  <c r="M82" i="80" s="1"/>
  <c r="M92" i="80" s="1"/>
  <c r="M102" i="80" s="1"/>
  <c r="M112" i="80" s="1"/>
  <c r="M122" i="80" s="1"/>
  <c r="M132" i="80" s="1"/>
  <c r="M142" i="80" s="1"/>
  <c r="M152" i="80" s="1"/>
  <c r="M162" i="80" s="1"/>
  <c r="M172" i="80" s="1"/>
  <c r="M182" i="80" s="1"/>
  <c r="M192" i="80" s="1"/>
  <c r="M202" i="80" s="1"/>
  <c r="M212" i="80" s="1"/>
  <c r="M222" i="80" s="1"/>
  <c r="M232" i="80" s="1"/>
  <c r="K12" i="80"/>
  <c r="K22" i="80" s="1"/>
  <c r="J12" i="80"/>
  <c r="J22" i="80" s="1"/>
  <c r="J32" i="80" s="1"/>
  <c r="J42" i="80" s="1"/>
  <c r="J52" i="80" s="1"/>
  <c r="J62" i="80" s="1"/>
  <c r="J72" i="80" s="1"/>
  <c r="J82" i="80" s="1"/>
  <c r="J92" i="80" s="1"/>
  <c r="J102" i="80" s="1"/>
  <c r="J112" i="80" s="1"/>
  <c r="J122" i="80" s="1"/>
  <c r="J132" i="80" s="1"/>
  <c r="J142" i="80" s="1"/>
  <c r="J152" i="80" s="1"/>
  <c r="J162" i="80" s="1"/>
  <c r="J172" i="80" s="1"/>
  <c r="J182" i="80" s="1"/>
  <c r="J192" i="80" s="1"/>
  <c r="J202" i="80" s="1"/>
  <c r="J212" i="80" s="1"/>
  <c r="J222" i="80" s="1"/>
  <c r="J232" i="80" s="1"/>
  <c r="I12" i="80"/>
  <c r="I22" i="80" s="1"/>
  <c r="I32" i="80" s="1"/>
  <c r="I42" i="80" s="1"/>
  <c r="H12" i="80"/>
  <c r="H22" i="80" s="1"/>
  <c r="F12" i="80"/>
  <c r="F22" i="80" s="1"/>
  <c r="F32" i="80" s="1"/>
  <c r="F42" i="80" s="1"/>
  <c r="F52" i="80" s="1"/>
  <c r="F62" i="80" s="1"/>
  <c r="F72" i="80" s="1"/>
  <c r="F82" i="80" s="1"/>
  <c r="F92" i="80" s="1"/>
  <c r="F102" i="80" s="1"/>
  <c r="F112" i="80" s="1"/>
  <c r="F122" i="80" s="1"/>
  <c r="F132" i="80" s="1"/>
  <c r="F142" i="80" s="1"/>
  <c r="F152" i="80" s="1"/>
  <c r="F162" i="80" s="1"/>
  <c r="F172" i="80" s="1"/>
  <c r="F182" i="80" s="1"/>
  <c r="F192" i="80" s="1"/>
  <c r="F202" i="80" s="1"/>
  <c r="F212" i="80" s="1"/>
  <c r="F222" i="80" s="1"/>
  <c r="F232" i="80" s="1"/>
  <c r="P11" i="80"/>
  <c r="P10" i="80"/>
  <c r="P9" i="80"/>
  <c r="P8" i="80"/>
  <c r="P7" i="80"/>
  <c r="P6" i="80"/>
  <c r="P747" i="80" s="1"/>
  <c r="Q747" i="80" s="1"/>
  <c r="P5" i="80"/>
  <c r="P749" i="80" s="1"/>
  <c r="Q749" i="80" s="1"/>
  <c r="P4" i="80"/>
  <c r="G4" i="80"/>
  <c r="W4" i="80" s="1"/>
  <c r="P3" i="80"/>
  <c r="P748" i="80" s="1"/>
  <c r="Q748" i="80" s="1"/>
  <c r="I3" i="80"/>
  <c r="H4" i="80" s="1"/>
  <c r="I4" i="80" s="1"/>
  <c r="H5" i="80" s="1"/>
  <c r="H3" i="80"/>
  <c r="P2" i="80"/>
  <c r="L2" i="80"/>
  <c r="G2" i="80"/>
  <c r="W2" i="80" s="1"/>
  <c r="AA787" i="79"/>
  <c r="X787" i="79"/>
  <c r="W787" i="79" s="1"/>
  <c r="AA786" i="79"/>
  <c r="X786" i="79"/>
  <c r="W786" i="79"/>
  <c r="AA785" i="79"/>
  <c r="X785" i="79"/>
  <c r="W785" i="79" s="1"/>
  <c r="AA784" i="79"/>
  <c r="X784" i="79"/>
  <c r="W784" i="79"/>
  <c r="AA783" i="79"/>
  <c r="X783" i="79"/>
  <c r="W783" i="79" s="1"/>
  <c r="AA782" i="79"/>
  <c r="X782" i="79"/>
  <c r="W782" i="79" s="1"/>
  <c r="AA781" i="79"/>
  <c r="X781" i="79"/>
  <c r="W781" i="79"/>
  <c r="AA780" i="79"/>
  <c r="X780" i="79"/>
  <c r="W780" i="79"/>
  <c r="AA779" i="79"/>
  <c r="X779" i="79"/>
  <c r="W779" i="79" s="1"/>
  <c r="AA778" i="79"/>
  <c r="X778" i="79"/>
  <c r="W778" i="79"/>
  <c r="AA777" i="79"/>
  <c r="X777" i="79"/>
  <c r="W777" i="79"/>
  <c r="AA776" i="79"/>
  <c r="X776" i="79"/>
  <c r="W776" i="79"/>
  <c r="AA775" i="79"/>
  <c r="X775" i="79"/>
  <c r="W775" i="79" s="1"/>
  <c r="AA774" i="79"/>
  <c r="X774" i="79"/>
  <c r="W774" i="79" s="1"/>
  <c r="AA773" i="79"/>
  <c r="X773" i="79"/>
  <c r="W773" i="79"/>
  <c r="AA772" i="79"/>
  <c r="X772" i="79"/>
  <c r="W772" i="79"/>
  <c r="AA771" i="79"/>
  <c r="X771" i="79"/>
  <c r="W771" i="79" s="1"/>
  <c r="AA770" i="79"/>
  <c r="X770" i="79"/>
  <c r="W770" i="79"/>
  <c r="AA769" i="79"/>
  <c r="X769" i="79"/>
  <c r="W769" i="79"/>
  <c r="AA768" i="79"/>
  <c r="X768" i="79"/>
  <c r="W768" i="79"/>
  <c r="AA767" i="79"/>
  <c r="X767" i="79"/>
  <c r="W767" i="79" s="1"/>
  <c r="AA766" i="79"/>
  <c r="X766" i="79"/>
  <c r="W766" i="79" s="1"/>
  <c r="AA765" i="79"/>
  <c r="X765" i="79"/>
  <c r="W765" i="79"/>
  <c r="AA764" i="79"/>
  <c r="X764" i="79"/>
  <c r="W764" i="79"/>
  <c r="AA763" i="79"/>
  <c r="X763" i="79"/>
  <c r="W763" i="79" s="1"/>
  <c r="AA762" i="79"/>
  <c r="X762" i="79"/>
  <c r="W762" i="79"/>
  <c r="AA761" i="79"/>
  <c r="X761" i="79"/>
  <c r="W761" i="79"/>
  <c r="AA760" i="79"/>
  <c r="X760" i="79"/>
  <c r="W760" i="79"/>
  <c r="AA759" i="79"/>
  <c r="X759" i="79"/>
  <c r="W759" i="79" s="1"/>
  <c r="AA758" i="79"/>
  <c r="X758" i="79"/>
  <c r="W758" i="79" s="1"/>
  <c r="AA757" i="79"/>
  <c r="X757" i="79"/>
  <c r="W757" i="79"/>
  <c r="AA756" i="79"/>
  <c r="X756" i="79"/>
  <c r="W756" i="79"/>
  <c r="AA755" i="79"/>
  <c r="X755" i="79"/>
  <c r="W755" i="79" s="1"/>
  <c r="AA754" i="79"/>
  <c r="X754" i="79"/>
  <c r="W754" i="79" s="1"/>
  <c r="AA753" i="79"/>
  <c r="X753" i="79"/>
  <c r="W753" i="79"/>
  <c r="AA752" i="79"/>
  <c r="X752" i="79"/>
  <c r="W752" i="79"/>
  <c r="AA751" i="79"/>
  <c r="X751" i="79"/>
  <c r="W751" i="79" s="1"/>
  <c r="AA750" i="79"/>
  <c r="X750" i="79"/>
  <c r="W750" i="79" s="1"/>
  <c r="AA749" i="79"/>
  <c r="X749" i="79"/>
  <c r="W749" i="79"/>
  <c r="AA748" i="79"/>
  <c r="X748" i="79"/>
  <c r="W748" i="79"/>
  <c r="AA747" i="79"/>
  <c r="X747" i="79"/>
  <c r="W747" i="79"/>
  <c r="AA746" i="79"/>
  <c r="X746" i="79"/>
  <c r="W746" i="79" s="1"/>
  <c r="P746" i="79"/>
  <c r="Q746" i="79" s="1"/>
  <c r="AA745" i="79"/>
  <c r="X745" i="79"/>
  <c r="W745" i="79"/>
  <c r="AA744" i="79"/>
  <c r="X744" i="79"/>
  <c r="W744" i="79" s="1"/>
  <c r="AA743" i="79"/>
  <c r="X743" i="79"/>
  <c r="W743" i="79" s="1"/>
  <c r="C743" i="79"/>
  <c r="N743" i="79" s="1"/>
  <c r="AA742" i="79"/>
  <c r="X742" i="79"/>
  <c r="W742" i="79" s="1"/>
  <c r="C742" i="79"/>
  <c r="AA741" i="79"/>
  <c r="X741" i="79"/>
  <c r="W741" i="79" s="1"/>
  <c r="C741" i="79"/>
  <c r="AA740" i="79"/>
  <c r="X740" i="79"/>
  <c r="W740" i="79" s="1"/>
  <c r="C740" i="79"/>
  <c r="AA739" i="79"/>
  <c r="X739" i="79"/>
  <c r="W739" i="79" s="1"/>
  <c r="C739" i="79"/>
  <c r="AA738" i="79"/>
  <c r="X738" i="79"/>
  <c r="W738" i="79" s="1"/>
  <c r="C738" i="79"/>
  <c r="AA737" i="79"/>
  <c r="X737" i="79"/>
  <c r="W737" i="79" s="1"/>
  <c r="AA736" i="79"/>
  <c r="X736" i="79"/>
  <c r="W736" i="79" s="1"/>
  <c r="P734" i="79"/>
  <c r="Q733" i="79" s="1"/>
  <c r="P733" i="79"/>
  <c r="L733" i="79"/>
  <c r="I733" i="79"/>
  <c r="H734" i="79" s="1"/>
  <c r="H733" i="79"/>
  <c r="E733" i="79"/>
  <c r="P732" i="79"/>
  <c r="Q731" i="79" s="1"/>
  <c r="H732" i="79"/>
  <c r="I732" i="79" s="1"/>
  <c r="G732" i="79"/>
  <c r="W732" i="79" s="1"/>
  <c r="W731" i="79"/>
  <c r="P731" i="79"/>
  <c r="L731" i="79"/>
  <c r="G731" i="79"/>
  <c r="E731" i="79"/>
  <c r="P730" i="79"/>
  <c r="P729" i="79"/>
  <c r="P728" i="79"/>
  <c r="P727" i="79"/>
  <c r="P726" i="79"/>
  <c r="P725" i="79"/>
  <c r="P724" i="79"/>
  <c r="P723" i="79"/>
  <c r="P722" i="79"/>
  <c r="P721" i="79"/>
  <c r="P720" i="79"/>
  <c r="P719" i="79"/>
  <c r="P718" i="79"/>
  <c r="P717" i="79"/>
  <c r="P716" i="79"/>
  <c r="P715" i="79"/>
  <c r="P714" i="79"/>
  <c r="P713" i="79"/>
  <c r="P712" i="79"/>
  <c r="P711" i="79"/>
  <c r="P710" i="79"/>
  <c r="P709" i="79"/>
  <c r="P708" i="79"/>
  <c r="P707" i="79"/>
  <c r="P706" i="79"/>
  <c r="P705" i="79"/>
  <c r="P704" i="79"/>
  <c r="Q701" i="79" s="1"/>
  <c r="P703" i="79"/>
  <c r="P702" i="79"/>
  <c r="P701" i="79"/>
  <c r="P700" i="79"/>
  <c r="P699" i="79"/>
  <c r="P698" i="79"/>
  <c r="P697" i="79"/>
  <c r="P696" i="79"/>
  <c r="P695" i="79"/>
  <c r="P694" i="79"/>
  <c r="P693" i="79"/>
  <c r="P692" i="79"/>
  <c r="Q691" i="79" s="1"/>
  <c r="P691" i="79"/>
  <c r="P690" i="79"/>
  <c r="P689" i="79"/>
  <c r="P688" i="79"/>
  <c r="P687" i="79"/>
  <c r="P686" i="79"/>
  <c r="P685" i="79"/>
  <c r="P684" i="79"/>
  <c r="P683" i="79"/>
  <c r="P682" i="79"/>
  <c r="P681" i="79"/>
  <c r="P680" i="79"/>
  <c r="P679" i="79"/>
  <c r="P678" i="79"/>
  <c r="P677" i="79"/>
  <c r="P676" i="79"/>
  <c r="P675" i="79"/>
  <c r="P674" i="79"/>
  <c r="P673" i="79"/>
  <c r="P672" i="79"/>
  <c r="P671" i="79"/>
  <c r="P670" i="79"/>
  <c r="P669" i="79"/>
  <c r="P668" i="79"/>
  <c r="P667" i="79"/>
  <c r="P666" i="79"/>
  <c r="P665" i="79"/>
  <c r="P664" i="79"/>
  <c r="P663" i="79"/>
  <c r="P662" i="79"/>
  <c r="P661" i="79"/>
  <c r="P660" i="79"/>
  <c r="P659" i="79"/>
  <c r="P658" i="79"/>
  <c r="P657" i="79"/>
  <c r="P656" i="79"/>
  <c r="P655" i="79"/>
  <c r="P654" i="79"/>
  <c r="P653" i="79"/>
  <c r="P652" i="79"/>
  <c r="P651" i="79"/>
  <c r="P650" i="79"/>
  <c r="P649" i="79"/>
  <c r="P648" i="79"/>
  <c r="P647" i="79"/>
  <c r="P646" i="79"/>
  <c r="P645" i="79"/>
  <c r="P644" i="79"/>
  <c r="P643" i="79"/>
  <c r="P642" i="79"/>
  <c r="P641" i="79"/>
  <c r="P640" i="79"/>
  <c r="P639" i="79"/>
  <c r="P638" i="79"/>
  <c r="P637" i="79"/>
  <c r="P636" i="79"/>
  <c r="P635" i="79"/>
  <c r="P634" i="79"/>
  <c r="P633" i="79"/>
  <c r="P632" i="79"/>
  <c r="P631" i="79"/>
  <c r="P630" i="79"/>
  <c r="P629" i="79"/>
  <c r="P628" i="79"/>
  <c r="P627" i="79"/>
  <c r="P626" i="79"/>
  <c r="P625" i="79"/>
  <c r="P624" i="79"/>
  <c r="P623" i="79"/>
  <c r="P622" i="79"/>
  <c r="P621" i="79"/>
  <c r="P620" i="79"/>
  <c r="P619" i="79"/>
  <c r="P618" i="79"/>
  <c r="P617" i="79"/>
  <c r="P616" i="79"/>
  <c r="P615" i="79"/>
  <c r="P614" i="79"/>
  <c r="P613" i="79"/>
  <c r="P612" i="79"/>
  <c r="P611" i="79"/>
  <c r="P610" i="79"/>
  <c r="P609" i="79"/>
  <c r="P608" i="79"/>
  <c r="P607" i="79"/>
  <c r="P606" i="79"/>
  <c r="P605" i="79"/>
  <c r="P604" i="79"/>
  <c r="P603" i="79"/>
  <c r="P602" i="79"/>
  <c r="Q601" i="79" s="1"/>
  <c r="P601" i="79"/>
  <c r="P600" i="79"/>
  <c r="P599" i="79"/>
  <c r="P598" i="79"/>
  <c r="P597" i="79"/>
  <c r="P596" i="79"/>
  <c r="P595" i="79"/>
  <c r="P594" i="79"/>
  <c r="P593" i="79"/>
  <c r="P592" i="79"/>
  <c r="P591" i="79"/>
  <c r="J591" i="79"/>
  <c r="J601" i="79" s="1"/>
  <c r="J611" i="79" s="1"/>
  <c r="J621" i="79" s="1"/>
  <c r="J631" i="79" s="1"/>
  <c r="J641" i="79" s="1"/>
  <c r="J651" i="79" s="1"/>
  <c r="J661" i="79" s="1"/>
  <c r="J671" i="79" s="1"/>
  <c r="J681" i="79" s="1"/>
  <c r="J691" i="79" s="1"/>
  <c r="J701" i="79" s="1"/>
  <c r="J711" i="79" s="1"/>
  <c r="J721" i="79" s="1"/>
  <c r="P590" i="79"/>
  <c r="P589" i="79"/>
  <c r="P588" i="79"/>
  <c r="P587" i="79"/>
  <c r="P586" i="79"/>
  <c r="P585" i="79"/>
  <c r="P584" i="79"/>
  <c r="P583" i="79"/>
  <c r="P582" i="79"/>
  <c r="P581" i="79"/>
  <c r="P580" i="79"/>
  <c r="P579" i="79"/>
  <c r="P578" i="79"/>
  <c r="P577" i="79"/>
  <c r="P576" i="79"/>
  <c r="P575" i="79"/>
  <c r="P574" i="79"/>
  <c r="P573" i="79"/>
  <c r="P572" i="79"/>
  <c r="P571" i="79"/>
  <c r="P570" i="79"/>
  <c r="P569" i="79"/>
  <c r="P568" i="79"/>
  <c r="P567" i="79"/>
  <c r="P566" i="79"/>
  <c r="P565" i="79"/>
  <c r="P564" i="79"/>
  <c r="P563" i="79"/>
  <c r="P562" i="79"/>
  <c r="P561" i="79"/>
  <c r="P560" i="79"/>
  <c r="P559" i="79"/>
  <c r="P558" i="79"/>
  <c r="P557" i="79"/>
  <c r="P556" i="79"/>
  <c r="P555" i="79"/>
  <c r="P554" i="79"/>
  <c r="P553" i="79"/>
  <c r="P552" i="79"/>
  <c r="P551" i="79"/>
  <c r="P550" i="79"/>
  <c r="P549" i="79"/>
  <c r="P548" i="79"/>
  <c r="P547" i="79"/>
  <c r="P546" i="79"/>
  <c r="P545" i="79"/>
  <c r="P544" i="79"/>
  <c r="P543" i="79"/>
  <c r="P542" i="79"/>
  <c r="P541" i="79"/>
  <c r="P540" i="79"/>
  <c r="P539" i="79"/>
  <c r="P538" i="79"/>
  <c r="P537" i="79"/>
  <c r="P536" i="79"/>
  <c r="P535" i="79"/>
  <c r="P534" i="79"/>
  <c r="P533" i="79"/>
  <c r="P532" i="79"/>
  <c r="P531" i="79"/>
  <c r="P530" i="79"/>
  <c r="P529" i="79"/>
  <c r="P528" i="79"/>
  <c r="P527" i="79"/>
  <c r="P526" i="79"/>
  <c r="P525" i="79"/>
  <c r="P524" i="79"/>
  <c r="P523" i="79"/>
  <c r="P522" i="79"/>
  <c r="P521" i="79"/>
  <c r="Q521" i="79" s="1"/>
  <c r="L521" i="79"/>
  <c r="P520" i="79"/>
  <c r="P519" i="79"/>
  <c r="P518" i="79"/>
  <c r="P517" i="79"/>
  <c r="P516" i="79"/>
  <c r="P515" i="79"/>
  <c r="P514" i="79"/>
  <c r="P513" i="79"/>
  <c r="P512" i="79"/>
  <c r="P511" i="79"/>
  <c r="K511" i="79"/>
  <c r="K521" i="79" s="1"/>
  <c r="K531" i="79" s="1"/>
  <c r="I511" i="79"/>
  <c r="P510" i="79"/>
  <c r="P509" i="79"/>
  <c r="P508" i="79"/>
  <c r="P507" i="79"/>
  <c r="P506" i="79"/>
  <c r="P505" i="79"/>
  <c r="P504" i="79"/>
  <c r="P503" i="79"/>
  <c r="P502" i="79"/>
  <c r="P501" i="79"/>
  <c r="M501" i="79"/>
  <c r="M511" i="79" s="1"/>
  <c r="M521" i="79" s="1"/>
  <c r="M531" i="79" s="1"/>
  <c r="M541" i="79" s="1"/>
  <c r="M551" i="79" s="1"/>
  <c r="M561" i="79" s="1"/>
  <c r="M571" i="79" s="1"/>
  <c r="M581" i="79" s="1"/>
  <c r="M591" i="79" s="1"/>
  <c r="M601" i="79" s="1"/>
  <c r="M611" i="79" s="1"/>
  <c r="M621" i="79" s="1"/>
  <c r="M631" i="79" s="1"/>
  <c r="M641" i="79" s="1"/>
  <c r="M651" i="79" s="1"/>
  <c r="M661" i="79" s="1"/>
  <c r="M671" i="79" s="1"/>
  <c r="M681" i="79" s="1"/>
  <c r="M691" i="79" s="1"/>
  <c r="M701" i="79" s="1"/>
  <c r="M711" i="79" s="1"/>
  <c r="M721" i="79" s="1"/>
  <c r="K501" i="79"/>
  <c r="L501" i="79" s="1"/>
  <c r="J501" i="79"/>
  <c r="J511" i="79" s="1"/>
  <c r="J521" i="79" s="1"/>
  <c r="J531" i="79" s="1"/>
  <c r="J541" i="79" s="1"/>
  <c r="J551" i="79" s="1"/>
  <c r="J561" i="79" s="1"/>
  <c r="J571" i="79" s="1"/>
  <c r="J581" i="79" s="1"/>
  <c r="I501" i="79"/>
  <c r="H502" i="79" s="1"/>
  <c r="I502" i="79" s="1"/>
  <c r="H503" i="79" s="1"/>
  <c r="I503" i="79" s="1"/>
  <c r="H504" i="79" s="1"/>
  <c r="H501" i="79"/>
  <c r="F501" i="79"/>
  <c r="F511" i="79" s="1"/>
  <c r="F521" i="79" s="1"/>
  <c r="F531" i="79" s="1"/>
  <c r="F541" i="79" s="1"/>
  <c r="F551" i="79" s="1"/>
  <c r="F561" i="79" s="1"/>
  <c r="F571" i="79" s="1"/>
  <c r="F581" i="79" s="1"/>
  <c r="F591" i="79" s="1"/>
  <c r="F601" i="79" s="1"/>
  <c r="F611" i="79" s="1"/>
  <c r="F621" i="79" s="1"/>
  <c r="F631" i="79" s="1"/>
  <c r="F641" i="79" s="1"/>
  <c r="F651" i="79" s="1"/>
  <c r="F661" i="79" s="1"/>
  <c r="F671" i="79" s="1"/>
  <c r="F681" i="79" s="1"/>
  <c r="F691" i="79" s="1"/>
  <c r="F701" i="79" s="1"/>
  <c r="F711" i="79" s="1"/>
  <c r="F721" i="79" s="1"/>
  <c r="P500" i="79"/>
  <c r="P499" i="79"/>
  <c r="P498" i="79"/>
  <c r="P497" i="79"/>
  <c r="P496" i="79"/>
  <c r="P495" i="79"/>
  <c r="P494" i="79"/>
  <c r="I494" i="79"/>
  <c r="H495" i="79" s="1"/>
  <c r="P493" i="79"/>
  <c r="I493" i="79"/>
  <c r="H494" i="79" s="1"/>
  <c r="G493" i="79"/>
  <c r="W493" i="79" s="1"/>
  <c r="P492" i="79"/>
  <c r="H492" i="79"/>
  <c r="I492" i="79" s="1"/>
  <c r="H493" i="79" s="1"/>
  <c r="G492" i="79"/>
  <c r="W492" i="79" s="1"/>
  <c r="W491" i="79"/>
  <c r="P491" i="79"/>
  <c r="L491" i="79"/>
  <c r="G491" i="79"/>
  <c r="P489" i="79"/>
  <c r="Q488" i="79" s="1"/>
  <c r="P488" i="79"/>
  <c r="L488" i="79"/>
  <c r="I488" i="79"/>
  <c r="H488" i="79"/>
  <c r="E488" i="79"/>
  <c r="P487" i="79"/>
  <c r="H487" i="79"/>
  <c r="I487" i="79" s="1"/>
  <c r="G487" i="79"/>
  <c r="W487" i="79" s="1"/>
  <c r="W486" i="79"/>
  <c r="Q486" i="79"/>
  <c r="P486" i="79"/>
  <c r="L486" i="79"/>
  <c r="G486" i="79"/>
  <c r="P485" i="79"/>
  <c r="P484" i="79"/>
  <c r="P483" i="79"/>
  <c r="P482" i="79"/>
  <c r="P481" i="79"/>
  <c r="P480" i="79"/>
  <c r="P479" i="79"/>
  <c r="P478" i="79"/>
  <c r="P477" i="79"/>
  <c r="P476" i="79"/>
  <c r="P475" i="79"/>
  <c r="P474" i="79"/>
  <c r="P473" i="79"/>
  <c r="P472" i="79"/>
  <c r="P471" i="79"/>
  <c r="P470" i="79"/>
  <c r="P469" i="79"/>
  <c r="P468" i="79"/>
  <c r="P467" i="79"/>
  <c r="P466" i="79"/>
  <c r="P465" i="79"/>
  <c r="P464" i="79"/>
  <c r="P463" i="79"/>
  <c r="P462" i="79"/>
  <c r="P461" i="79"/>
  <c r="P460" i="79"/>
  <c r="P459" i="79"/>
  <c r="P458" i="79"/>
  <c r="P457" i="79"/>
  <c r="Q456" i="79" s="1"/>
  <c r="P456" i="79"/>
  <c r="P455" i="79"/>
  <c r="P454" i="79"/>
  <c r="P453" i="79"/>
  <c r="P452" i="79"/>
  <c r="P451" i="79"/>
  <c r="P450" i="79"/>
  <c r="P449" i="79"/>
  <c r="P448" i="79"/>
  <c r="P447" i="79"/>
  <c r="P446" i="79"/>
  <c r="P445" i="79"/>
  <c r="P444" i="79"/>
  <c r="P443" i="79"/>
  <c r="P442" i="79"/>
  <c r="P441" i="79"/>
  <c r="P440" i="79"/>
  <c r="P439" i="79"/>
  <c r="P438" i="79"/>
  <c r="P437" i="79"/>
  <c r="P436" i="79"/>
  <c r="P435" i="79"/>
  <c r="P434" i="79"/>
  <c r="P433" i="79"/>
  <c r="P432" i="79"/>
  <c r="P431" i="79"/>
  <c r="P430" i="79"/>
  <c r="P429" i="79"/>
  <c r="P428" i="79"/>
  <c r="P427" i="79"/>
  <c r="P426" i="79"/>
  <c r="P425" i="79"/>
  <c r="P424" i="79"/>
  <c r="P423" i="79"/>
  <c r="P422" i="79"/>
  <c r="P421" i="79"/>
  <c r="P420" i="79"/>
  <c r="P419" i="79"/>
  <c r="P418" i="79"/>
  <c r="P417" i="79"/>
  <c r="P416" i="79"/>
  <c r="P415" i="79"/>
  <c r="P414" i="79"/>
  <c r="P413" i="79"/>
  <c r="P412" i="79"/>
  <c r="P411" i="79"/>
  <c r="P410" i="79"/>
  <c r="P409" i="79"/>
  <c r="P408" i="79"/>
  <c r="P407" i="79"/>
  <c r="P406" i="79"/>
  <c r="P405" i="79"/>
  <c r="P404" i="79"/>
  <c r="P403" i="79"/>
  <c r="P402" i="79"/>
  <c r="P401" i="79"/>
  <c r="P400" i="79"/>
  <c r="P399" i="79"/>
  <c r="P398" i="79"/>
  <c r="P397" i="79"/>
  <c r="P396" i="79"/>
  <c r="P395" i="79"/>
  <c r="P394" i="79"/>
  <c r="P393" i="79"/>
  <c r="P392" i="79"/>
  <c r="P391" i="79"/>
  <c r="P390" i="79"/>
  <c r="P389" i="79"/>
  <c r="P388" i="79"/>
  <c r="P387" i="79"/>
  <c r="P386" i="79"/>
  <c r="P385" i="79"/>
  <c r="P384" i="79"/>
  <c r="P383" i="79"/>
  <c r="P382" i="79"/>
  <c r="P381" i="79"/>
  <c r="P380" i="79"/>
  <c r="P379" i="79"/>
  <c r="P378" i="79"/>
  <c r="P377" i="79"/>
  <c r="P376" i="79"/>
  <c r="Q376" i="79" s="1"/>
  <c r="P375" i="79"/>
  <c r="P374" i="79"/>
  <c r="P373" i="79"/>
  <c r="P372" i="79"/>
  <c r="P371" i="79"/>
  <c r="P370" i="79"/>
  <c r="P369" i="79"/>
  <c r="P368" i="79"/>
  <c r="P367" i="79"/>
  <c r="P366" i="79"/>
  <c r="Q366" i="79" s="1"/>
  <c r="P365" i="79"/>
  <c r="P364" i="79"/>
  <c r="P363" i="79"/>
  <c r="P362" i="79"/>
  <c r="P361" i="79"/>
  <c r="P360" i="79"/>
  <c r="P359" i="79"/>
  <c r="P358" i="79"/>
  <c r="P357" i="79"/>
  <c r="P356" i="79"/>
  <c r="P355" i="79"/>
  <c r="P354" i="79"/>
  <c r="P353" i="79"/>
  <c r="P352" i="79"/>
  <c r="P351" i="79"/>
  <c r="P350" i="79"/>
  <c r="P349" i="79"/>
  <c r="P348" i="79"/>
  <c r="P347" i="79"/>
  <c r="P346" i="79"/>
  <c r="Q346" i="79" s="1"/>
  <c r="P345" i="79"/>
  <c r="P344" i="79"/>
  <c r="P343" i="79"/>
  <c r="P342" i="79"/>
  <c r="P341" i="79"/>
  <c r="P340" i="79"/>
  <c r="P339" i="79"/>
  <c r="P338" i="79"/>
  <c r="P337" i="79"/>
  <c r="P336" i="79"/>
  <c r="Q336" i="79" s="1"/>
  <c r="P335" i="79"/>
  <c r="P334" i="79"/>
  <c r="P333" i="79"/>
  <c r="P332" i="79"/>
  <c r="P331" i="79"/>
  <c r="P330" i="79"/>
  <c r="P329" i="79"/>
  <c r="P328" i="79"/>
  <c r="P327" i="79"/>
  <c r="P326" i="79"/>
  <c r="Q326" i="79" s="1"/>
  <c r="P325" i="79"/>
  <c r="P324" i="79"/>
  <c r="P323" i="79"/>
  <c r="P322" i="79"/>
  <c r="P321" i="79"/>
  <c r="P320" i="79"/>
  <c r="P319" i="79"/>
  <c r="P318" i="79"/>
  <c r="Q316" i="79" s="1"/>
  <c r="P317" i="79"/>
  <c r="P316" i="79"/>
  <c r="P315" i="79"/>
  <c r="P314" i="79"/>
  <c r="P313" i="79"/>
  <c r="P312" i="79"/>
  <c r="P311" i="79"/>
  <c r="P310" i="79"/>
  <c r="P309" i="79"/>
  <c r="P308" i="79"/>
  <c r="P307" i="79"/>
  <c r="P306" i="79"/>
  <c r="Q306" i="79" s="1"/>
  <c r="P305" i="79"/>
  <c r="P304" i="79"/>
  <c r="P303" i="79"/>
  <c r="P302" i="79"/>
  <c r="P301" i="79"/>
  <c r="P300" i="79"/>
  <c r="P299" i="79"/>
  <c r="P298" i="79"/>
  <c r="P297" i="79"/>
  <c r="Q296" i="79"/>
  <c r="P296" i="79"/>
  <c r="P295" i="79"/>
  <c r="P294" i="79"/>
  <c r="P293" i="79"/>
  <c r="P292" i="79"/>
  <c r="P291" i="79"/>
  <c r="P290" i="79"/>
  <c r="P289" i="79"/>
  <c r="P288" i="79"/>
  <c r="P287" i="79"/>
  <c r="Q286" i="79" s="1"/>
  <c r="P286" i="79"/>
  <c r="P285" i="79"/>
  <c r="P284" i="79"/>
  <c r="P283" i="79"/>
  <c r="P282" i="79"/>
  <c r="P281" i="79"/>
  <c r="P280" i="79"/>
  <c r="P279" i="79"/>
  <c r="Q276" i="79" s="1"/>
  <c r="P278" i="79"/>
  <c r="P277" i="79"/>
  <c r="P276" i="79"/>
  <c r="P275" i="79"/>
  <c r="P274" i="79"/>
  <c r="P273" i="79"/>
  <c r="P272" i="79"/>
  <c r="P271" i="79"/>
  <c r="P270" i="79"/>
  <c r="P269" i="79"/>
  <c r="P268" i="79"/>
  <c r="P267" i="79"/>
  <c r="P266" i="79"/>
  <c r="P265" i="79"/>
  <c r="P264" i="79"/>
  <c r="P263" i="79"/>
  <c r="P262" i="79"/>
  <c r="P261" i="79"/>
  <c r="P260" i="79"/>
  <c r="P259" i="79"/>
  <c r="P258" i="79"/>
  <c r="P257" i="79"/>
  <c r="H257" i="79"/>
  <c r="I257" i="79" s="1"/>
  <c r="H258" i="79" s="1"/>
  <c r="P256" i="79"/>
  <c r="M256" i="79"/>
  <c r="M266" i="79" s="1"/>
  <c r="M276" i="79" s="1"/>
  <c r="M286" i="79" s="1"/>
  <c r="M296" i="79" s="1"/>
  <c r="M306" i="79" s="1"/>
  <c r="M316" i="79" s="1"/>
  <c r="M326" i="79" s="1"/>
  <c r="M336" i="79" s="1"/>
  <c r="M346" i="79" s="1"/>
  <c r="M356" i="79" s="1"/>
  <c r="M366" i="79" s="1"/>
  <c r="M376" i="79" s="1"/>
  <c r="M386" i="79" s="1"/>
  <c r="M396" i="79" s="1"/>
  <c r="M406" i="79" s="1"/>
  <c r="M416" i="79" s="1"/>
  <c r="M426" i="79" s="1"/>
  <c r="M436" i="79" s="1"/>
  <c r="M446" i="79" s="1"/>
  <c r="M456" i="79" s="1"/>
  <c r="M466" i="79" s="1"/>
  <c r="M476" i="79" s="1"/>
  <c r="L256" i="79"/>
  <c r="K256" i="79"/>
  <c r="K266" i="79" s="1"/>
  <c r="J256" i="79"/>
  <c r="J266" i="79" s="1"/>
  <c r="J276" i="79" s="1"/>
  <c r="J286" i="79" s="1"/>
  <c r="J296" i="79" s="1"/>
  <c r="J306" i="79" s="1"/>
  <c r="J316" i="79" s="1"/>
  <c r="J326" i="79" s="1"/>
  <c r="J336" i="79" s="1"/>
  <c r="J346" i="79" s="1"/>
  <c r="J356" i="79" s="1"/>
  <c r="J366" i="79" s="1"/>
  <c r="J376" i="79" s="1"/>
  <c r="J386" i="79" s="1"/>
  <c r="J396" i="79" s="1"/>
  <c r="J406" i="79" s="1"/>
  <c r="J416" i="79" s="1"/>
  <c r="J426" i="79" s="1"/>
  <c r="J436" i="79" s="1"/>
  <c r="J446" i="79" s="1"/>
  <c r="J456" i="79" s="1"/>
  <c r="J466" i="79" s="1"/>
  <c r="J476" i="79" s="1"/>
  <c r="I256" i="79"/>
  <c r="I266" i="79" s="1"/>
  <c r="H256" i="79"/>
  <c r="H266" i="79" s="1"/>
  <c r="H276" i="79" s="1"/>
  <c r="H286" i="79" s="1"/>
  <c r="H296" i="79" s="1"/>
  <c r="H306" i="79" s="1"/>
  <c r="H316" i="79" s="1"/>
  <c r="H326" i="79" s="1"/>
  <c r="H336" i="79" s="1"/>
  <c r="H346" i="79" s="1"/>
  <c r="H356" i="79" s="1"/>
  <c r="G256" i="79"/>
  <c r="W256" i="79" s="1"/>
  <c r="F256" i="79"/>
  <c r="F266" i="79" s="1"/>
  <c r="F276" i="79" s="1"/>
  <c r="F286" i="79" s="1"/>
  <c r="F296" i="79" s="1"/>
  <c r="F306" i="79" s="1"/>
  <c r="F316" i="79" s="1"/>
  <c r="F326" i="79" s="1"/>
  <c r="F336" i="79" s="1"/>
  <c r="F346" i="79" s="1"/>
  <c r="F356" i="79" s="1"/>
  <c r="F366" i="79" s="1"/>
  <c r="F376" i="79" s="1"/>
  <c r="F386" i="79" s="1"/>
  <c r="F396" i="79" s="1"/>
  <c r="F406" i="79" s="1"/>
  <c r="F416" i="79" s="1"/>
  <c r="F426" i="79" s="1"/>
  <c r="F436" i="79" s="1"/>
  <c r="F446" i="79" s="1"/>
  <c r="F456" i="79" s="1"/>
  <c r="F466" i="79" s="1"/>
  <c r="F476" i="79" s="1"/>
  <c r="P255" i="79"/>
  <c r="P254" i="79"/>
  <c r="P253" i="79"/>
  <c r="P252" i="79"/>
  <c r="P251" i="79"/>
  <c r="P250" i="79"/>
  <c r="P249" i="79"/>
  <c r="P248" i="79"/>
  <c r="P247" i="79"/>
  <c r="H247" i="79"/>
  <c r="P246" i="79"/>
  <c r="L246" i="79"/>
  <c r="G246" i="79"/>
  <c r="W246" i="79" s="1"/>
  <c r="P245" i="79"/>
  <c r="P244" i="79"/>
  <c r="L244" i="79"/>
  <c r="I244" i="79"/>
  <c r="H245" i="79" s="1"/>
  <c r="I245" i="79" s="1"/>
  <c r="H244" i="79"/>
  <c r="E244" i="79"/>
  <c r="P243" i="79"/>
  <c r="I243" i="79"/>
  <c r="G243" i="79" s="1"/>
  <c r="W243" i="79" s="1"/>
  <c r="H243" i="79"/>
  <c r="P242" i="79"/>
  <c r="L242" i="79"/>
  <c r="G242" i="79"/>
  <c r="W242" i="79" s="1"/>
  <c r="E242" i="79"/>
  <c r="P241" i="79"/>
  <c r="P240" i="79"/>
  <c r="P239" i="79"/>
  <c r="P238" i="79"/>
  <c r="P237" i="79"/>
  <c r="P236" i="79"/>
  <c r="P235" i="79"/>
  <c r="P234" i="79"/>
  <c r="P233" i="79"/>
  <c r="P232" i="79"/>
  <c r="P231" i="79"/>
  <c r="P230" i="79"/>
  <c r="P229" i="79"/>
  <c r="P228" i="79"/>
  <c r="P227" i="79"/>
  <c r="P226" i="79"/>
  <c r="P225" i="79"/>
  <c r="P224" i="79"/>
  <c r="P223" i="79"/>
  <c r="P222" i="79"/>
  <c r="P221" i="79"/>
  <c r="P220" i="79"/>
  <c r="P219" i="79"/>
  <c r="P218" i="79"/>
  <c r="P217" i="79"/>
  <c r="P216" i="79"/>
  <c r="P215" i="79"/>
  <c r="P214" i="79"/>
  <c r="P213" i="79"/>
  <c r="P212" i="79"/>
  <c r="P211" i="79"/>
  <c r="P210" i="79"/>
  <c r="P209" i="79"/>
  <c r="P208" i="79"/>
  <c r="P207" i="79"/>
  <c r="P206" i="79"/>
  <c r="P205" i="79"/>
  <c r="P204" i="79"/>
  <c r="P203" i="79"/>
  <c r="P202" i="79"/>
  <c r="P201" i="79"/>
  <c r="P200" i="79"/>
  <c r="P199" i="79"/>
  <c r="P198" i="79"/>
  <c r="P197" i="79"/>
  <c r="P196" i="79"/>
  <c r="P195" i="79"/>
  <c r="P194" i="79"/>
  <c r="P193" i="79"/>
  <c r="P192" i="79"/>
  <c r="Q192" i="79" s="1"/>
  <c r="P191" i="79"/>
  <c r="P190" i="79"/>
  <c r="P189" i="79"/>
  <c r="P188" i="79"/>
  <c r="P187" i="79"/>
  <c r="P186" i="79"/>
  <c r="P185" i="79"/>
  <c r="P184" i="79"/>
  <c r="P183" i="79"/>
  <c r="P182" i="79"/>
  <c r="P181" i="79"/>
  <c r="P180" i="79"/>
  <c r="P179" i="79"/>
  <c r="P178" i="79"/>
  <c r="P177" i="79"/>
  <c r="P176" i="79"/>
  <c r="P175" i="79"/>
  <c r="P174" i="79"/>
  <c r="P173" i="79"/>
  <c r="P172" i="79"/>
  <c r="P171" i="79"/>
  <c r="P170" i="79"/>
  <c r="P169" i="79"/>
  <c r="P168" i="79"/>
  <c r="P167" i="79"/>
  <c r="P166" i="79"/>
  <c r="P165" i="79"/>
  <c r="P164" i="79"/>
  <c r="P163" i="79"/>
  <c r="P162" i="79"/>
  <c r="P161" i="79"/>
  <c r="P160" i="79"/>
  <c r="P159" i="79"/>
  <c r="P158" i="79"/>
  <c r="P157" i="79"/>
  <c r="P156" i="79"/>
  <c r="P155" i="79"/>
  <c r="P154" i="79"/>
  <c r="P153" i="79"/>
  <c r="P152" i="79"/>
  <c r="P151" i="79"/>
  <c r="P150" i="79"/>
  <c r="P149" i="79"/>
  <c r="P148" i="79"/>
  <c r="P147" i="79"/>
  <c r="P146" i="79"/>
  <c r="P145" i="79"/>
  <c r="P144" i="79"/>
  <c r="P143" i="79"/>
  <c r="P142" i="79"/>
  <c r="P141" i="79"/>
  <c r="P140" i="79"/>
  <c r="P139" i="79"/>
  <c r="P138" i="79"/>
  <c r="P137" i="79"/>
  <c r="P136" i="79"/>
  <c r="P135" i="79"/>
  <c r="P134" i="79"/>
  <c r="P133" i="79"/>
  <c r="P132" i="79"/>
  <c r="P131" i="79"/>
  <c r="P130" i="79"/>
  <c r="P129" i="79"/>
  <c r="P128" i="79"/>
  <c r="P127" i="79"/>
  <c r="P126" i="79"/>
  <c r="P125" i="79"/>
  <c r="P124" i="79"/>
  <c r="P123" i="79"/>
  <c r="P122" i="79"/>
  <c r="P121" i="79"/>
  <c r="P120" i="79"/>
  <c r="P119" i="79"/>
  <c r="P118" i="79"/>
  <c r="P117" i="79"/>
  <c r="P116" i="79"/>
  <c r="P115" i="79"/>
  <c r="P114" i="79"/>
  <c r="P113" i="79"/>
  <c r="P112" i="79"/>
  <c r="P111" i="79"/>
  <c r="P110" i="79"/>
  <c r="P109" i="79"/>
  <c r="P108" i="79"/>
  <c r="P107" i="79"/>
  <c r="P106" i="79"/>
  <c r="P105" i="79"/>
  <c r="P104" i="79"/>
  <c r="P103" i="79"/>
  <c r="P102" i="79"/>
  <c r="P101" i="79"/>
  <c r="P100" i="79"/>
  <c r="P99" i="79"/>
  <c r="P98" i="79"/>
  <c r="P97" i="79"/>
  <c r="P96" i="79"/>
  <c r="P95" i="79"/>
  <c r="P94" i="79"/>
  <c r="P93" i="79"/>
  <c r="P92" i="79"/>
  <c r="Q92" i="79" s="1"/>
  <c r="P91" i="79"/>
  <c r="P90" i="79"/>
  <c r="P89" i="79"/>
  <c r="P88" i="79"/>
  <c r="P87" i="79"/>
  <c r="P86" i="79"/>
  <c r="P85" i="79"/>
  <c r="P84" i="79"/>
  <c r="P83" i="79"/>
  <c r="P82" i="79"/>
  <c r="P81" i="79"/>
  <c r="P80" i="79"/>
  <c r="P79" i="79"/>
  <c r="P78" i="79"/>
  <c r="P77" i="79"/>
  <c r="P76" i="79"/>
  <c r="P75" i="79"/>
  <c r="P74" i="79"/>
  <c r="P73" i="79"/>
  <c r="P72" i="79"/>
  <c r="Q72" i="79" s="1"/>
  <c r="P71" i="79"/>
  <c r="P70" i="79"/>
  <c r="P69" i="79"/>
  <c r="P68" i="79"/>
  <c r="P67" i="79"/>
  <c r="P66" i="79"/>
  <c r="P65" i="79"/>
  <c r="P64" i="79"/>
  <c r="P63" i="79"/>
  <c r="P62" i="79"/>
  <c r="Q62" i="79" s="1"/>
  <c r="P61" i="79"/>
  <c r="P60" i="79"/>
  <c r="P59" i="79"/>
  <c r="P58" i="79"/>
  <c r="P57" i="79"/>
  <c r="P56" i="79"/>
  <c r="P55" i="79"/>
  <c r="P54" i="79"/>
  <c r="P53" i="79"/>
  <c r="P52" i="79"/>
  <c r="P51" i="79"/>
  <c r="P50" i="79"/>
  <c r="P49" i="79"/>
  <c r="P48" i="79"/>
  <c r="P47" i="79"/>
  <c r="P46" i="79"/>
  <c r="P45" i="79"/>
  <c r="P44" i="79"/>
  <c r="P43" i="79"/>
  <c r="P42" i="79"/>
  <c r="P41" i="79"/>
  <c r="P40" i="79"/>
  <c r="P39" i="79"/>
  <c r="P38" i="79"/>
  <c r="P37" i="79"/>
  <c r="P36" i="79"/>
  <c r="P35" i="79"/>
  <c r="P34" i="79"/>
  <c r="P33" i="79"/>
  <c r="P32" i="79"/>
  <c r="P31" i="79"/>
  <c r="P30" i="79"/>
  <c r="P29" i="79"/>
  <c r="P28" i="79"/>
  <c r="P27" i="79"/>
  <c r="P26" i="79"/>
  <c r="P25" i="79"/>
  <c r="P24" i="79"/>
  <c r="P23" i="79"/>
  <c r="P22" i="79"/>
  <c r="P21" i="79"/>
  <c r="P20" i="79"/>
  <c r="P19" i="79"/>
  <c r="P18" i="79"/>
  <c r="P17" i="79"/>
  <c r="P16" i="79"/>
  <c r="P15" i="79"/>
  <c r="P14" i="79"/>
  <c r="P13" i="79"/>
  <c r="P12" i="79"/>
  <c r="M12" i="79"/>
  <c r="M22" i="79" s="1"/>
  <c r="M32" i="79" s="1"/>
  <c r="M42" i="79" s="1"/>
  <c r="M52" i="79" s="1"/>
  <c r="M62" i="79" s="1"/>
  <c r="M72" i="79" s="1"/>
  <c r="M82" i="79" s="1"/>
  <c r="M92" i="79" s="1"/>
  <c r="M102" i="79" s="1"/>
  <c r="M112" i="79" s="1"/>
  <c r="M122" i="79" s="1"/>
  <c r="M132" i="79" s="1"/>
  <c r="M142" i="79" s="1"/>
  <c r="M152" i="79" s="1"/>
  <c r="M162" i="79" s="1"/>
  <c r="M172" i="79" s="1"/>
  <c r="M182" i="79" s="1"/>
  <c r="M192" i="79" s="1"/>
  <c r="M202" i="79" s="1"/>
  <c r="M212" i="79" s="1"/>
  <c r="M222" i="79" s="1"/>
  <c r="M232" i="79" s="1"/>
  <c r="K12" i="79"/>
  <c r="L12" i="79" s="1"/>
  <c r="J12" i="79"/>
  <c r="J22" i="79" s="1"/>
  <c r="J32" i="79" s="1"/>
  <c r="J42" i="79" s="1"/>
  <c r="J52" i="79" s="1"/>
  <c r="J62" i="79" s="1"/>
  <c r="J72" i="79" s="1"/>
  <c r="J82" i="79" s="1"/>
  <c r="J92" i="79" s="1"/>
  <c r="J102" i="79" s="1"/>
  <c r="J112" i="79" s="1"/>
  <c r="J122" i="79" s="1"/>
  <c r="J132" i="79" s="1"/>
  <c r="J142" i="79" s="1"/>
  <c r="J152" i="79" s="1"/>
  <c r="J162" i="79" s="1"/>
  <c r="J172" i="79" s="1"/>
  <c r="J182" i="79" s="1"/>
  <c r="J192" i="79" s="1"/>
  <c r="J202" i="79" s="1"/>
  <c r="J212" i="79" s="1"/>
  <c r="J222" i="79" s="1"/>
  <c r="J232" i="79" s="1"/>
  <c r="I12" i="79"/>
  <c r="H12" i="79"/>
  <c r="H22" i="79" s="1"/>
  <c r="F12" i="79"/>
  <c r="F22" i="79" s="1"/>
  <c r="F32" i="79" s="1"/>
  <c r="F42" i="79" s="1"/>
  <c r="F52" i="79" s="1"/>
  <c r="F62" i="79" s="1"/>
  <c r="F72" i="79" s="1"/>
  <c r="F82" i="79" s="1"/>
  <c r="F92" i="79" s="1"/>
  <c r="F102" i="79" s="1"/>
  <c r="F112" i="79" s="1"/>
  <c r="F122" i="79" s="1"/>
  <c r="F132" i="79" s="1"/>
  <c r="F142" i="79" s="1"/>
  <c r="F152" i="79" s="1"/>
  <c r="F162" i="79" s="1"/>
  <c r="F172" i="79" s="1"/>
  <c r="F182" i="79" s="1"/>
  <c r="F192" i="79" s="1"/>
  <c r="F202" i="79" s="1"/>
  <c r="F212" i="79" s="1"/>
  <c r="F222" i="79" s="1"/>
  <c r="F232" i="79" s="1"/>
  <c r="P11" i="79"/>
  <c r="P10" i="79"/>
  <c r="P9" i="79"/>
  <c r="P8" i="79"/>
  <c r="P7" i="79"/>
  <c r="P6" i="79"/>
  <c r="P5" i="79"/>
  <c r="P4" i="79"/>
  <c r="P3" i="79"/>
  <c r="H3" i="79"/>
  <c r="I3" i="79" s="1"/>
  <c r="H4" i="79" s="1"/>
  <c r="P2" i="79"/>
  <c r="Q2" i="79" s="1"/>
  <c r="L2" i="79"/>
  <c r="G2" i="79"/>
  <c r="W2" i="79" s="1"/>
  <c r="E5" i="41"/>
  <c r="I24" i="80" l="1"/>
  <c r="H25" i="80" s="1"/>
  <c r="K32" i="80"/>
  <c r="L22" i="80"/>
  <c r="I5" i="80"/>
  <c r="H6" i="80" s="1"/>
  <c r="P742" i="79"/>
  <c r="Q742" i="79" s="1"/>
  <c r="Q12" i="79"/>
  <c r="Q246" i="79"/>
  <c r="Q501" i="79"/>
  <c r="Q581" i="79"/>
  <c r="P746" i="80"/>
  <c r="Q2" i="80"/>
  <c r="P741" i="79"/>
  <c r="Q741" i="79" s="1"/>
  <c r="Q172" i="79"/>
  <c r="Q212" i="79"/>
  <c r="G3" i="80"/>
  <c r="W3" i="80" s="1"/>
  <c r="L12" i="80"/>
  <c r="Q22" i="79"/>
  <c r="Q242" i="79"/>
  <c r="Q571" i="79"/>
  <c r="H33" i="80"/>
  <c r="Q42" i="80"/>
  <c r="Q122" i="79"/>
  <c r="Q142" i="79"/>
  <c r="Q256" i="79"/>
  <c r="Q12" i="80"/>
  <c r="Q32" i="79"/>
  <c r="Q102" i="79"/>
  <c r="Q266" i="79"/>
  <c r="Q541" i="79"/>
  <c r="G13" i="80"/>
  <c r="W13" i="80" s="1"/>
  <c r="H32" i="80"/>
  <c r="G22" i="80"/>
  <c r="W22" i="80" s="1"/>
  <c r="I13" i="80"/>
  <c r="H14" i="80" s="1"/>
  <c r="Q52" i="79"/>
  <c r="Q112" i="79"/>
  <c r="Q132" i="79"/>
  <c r="Q152" i="79"/>
  <c r="Q681" i="79"/>
  <c r="Q711" i="79"/>
  <c r="H43" i="80"/>
  <c r="I52" i="80"/>
  <c r="Q22" i="80"/>
  <c r="P740" i="79"/>
  <c r="Q740" i="79" s="1"/>
  <c r="Q82" i="79"/>
  <c r="Q356" i="79"/>
  <c r="G23" i="80"/>
  <c r="W23" i="80" s="1"/>
  <c r="Q182" i="80"/>
  <c r="P751" i="80"/>
  <c r="Q751" i="80" s="1"/>
  <c r="Q192" i="80"/>
  <c r="Q260" i="80"/>
  <c r="Q202" i="80"/>
  <c r="I262" i="80"/>
  <c r="H263" i="80" s="1"/>
  <c r="J494" i="80"/>
  <c r="L492" i="80"/>
  <c r="G12" i="80"/>
  <c r="W12" i="80" s="1"/>
  <c r="Q212" i="80"/>
  <c r="I245" i="80"/>
  <c r="G245" i="80"/>
  <c r="W245" i="80" s="1"/>
  <c r="Q222" i="80"/>
  <c r="G246" i="80"/>
  <c r="W246" i="80" s="1"/>
  <c r="H248" i="80"/>
  <c r="I251" i="80"/>
  <c r="H252" i="80" s="1"/>
  <c r="G251" i="80"/>
  <c r="W251" i="80" s="1"/>
  <c r="H270" i="80"/>
  <c r="G260" i="80"/>
  <c r="W260" i="80" s="1"/>
  <c r="P750" i="80"/>
  <c r="Q750" i="80" s="1"/>
  <c r="Q232" i="80"/>
  <c r="Q248" i="80"/>
  <c r="Q420" i="80"/>
  <c r="I246" i="80"/>
  <c r="G261" i="80"/>
  <c r="W261" i="80" s="1"/>
  <c r="L260" i="80"/>
  <c r="K270" i="80"/>
  <c r="L509" i="80"/>
  <c r="J519" i="80"/>
  <c r="J529" i="80" s="1"/>
  <c r="J539" i="80" s="1"/>
  <c r="J549" i="80" s="1"/>
  <c r="J559" i="80" s="1"/>
  <c r="J569" i="80" s="1"/>
  <c r="J579" i="80" s="1"/>
  <c r="J589" i="80" s="1"/>
  <c r="J599" i="80" s="1"/>
  <c r="J609" i="80" s="1"/>
  <c r="J619" i="80" s="1"/>
  <c r="J629" i="80" s="1"/>
  <c r="J639" i="80" s="1"/>
  <c r="J649" i="80" s="1"/>
  <c r="J659" i="80" s="1"/>
  <c r="J669" i="80" s="1"/>
  <c r="J679" i="80" s="1"/>
  <c r="J689" i="80" s="1"/>
  <c r="J699" i="80" s="1"/>
  <c r="J709" i="80" s="1"/>
  <c r="J719" i="80" s="1"/>
  <c r="J729" i="80" s="1"/>
  <c r="N747" i="80"/>
  <c r="D747" i="80"/>
  <c r="I270" i="80"/>
  <c r="I491" i="80"/>
  <c r="G491" i="80"/>
  <c r="W491" i="80" s="1"/>
  <c r="I497" i="80"/>
  <c r="G497" i="80"/>
  <c r="W497" i="80" s="1"/>
  <c r="Q496" i="80"/>
  <c r="Q370" i="80"/>
  <c r="I495" i="80"/>
  <c r="G495" i="80" s="1"/>
  <c r="W495" i="80" s="1"/>
  <c r="H530" i="80"/>
  <c r="I539" i="80"/>
  <c r="K529" i="80"/>
  <c r="I520" i="80"/>
  <c r="H521" i="80" s="1"/>
  <c r="Q509" i="80"/>
  <c r="I510" i="80"/>
  <c r="H511" i="80" s="1"/>
  <c r="G510" i="80"/>
  <c r="W510" i="80" s="1"/>
  <c r="G492" i="80"/>
  <c r="W492" i="80" s="1"/>
  <c r="H493" i="80"/>
  <c r="I500" i="80"/>
  <c r="H501" i="80" s="1"/>
  <c r="G500" i="80"/>
  <c r="W500" i="80" s="1"/>
  <c r="H529" i="80"/>
  <c r="G519" i="80"/>
  <c r="W519" i="80" s="1"/>
  <c r="Q679" i="80"/>
  <c r="G509" i="80"/>
  <c r="W509" i="80" s="1"/>
  <c r="Q569" i="80"/>
  <c r="Q609" i="80"/>
  <c r="Q699" i="80"/>
  <c r="Q729" i="80"/>
  <c r="Q559" i="80"/>
  <c r="Q599" i="80"/>
  <c r="Q649" i="80"/>
  <c r="I742" i="80"/>
  <c r="G742" i="80" s="1"/>
  <c r="W742" i="80" s="1"/>
  <c r="Q669" i="80"/>
  <c r="Q689" i="80"/>
  <c r="Q719" i="80"/>
  <c r="Q539" i="80"/>
  <c r="Q589" i="80"/>
  <c r="Q659" i="80"/>
  <c r="N750" i="80"/>
  <c r="D750" i="80"/>
  <c r="Q629" i="80"/>
  <c r="G741" i="80"/>
  <c r="W741" i="80" s="1"/>
  <c r="N748" i="80"/>
  <c r="D748" i="80"/>
  <c r="N746" i="80"/>
  <c r="D746" i="80"/>
  <c r="C752" i="80"/>
  <c r="N749" i="80"/>
  <c r="D749" i="80"/>
  <c r="D751" i="80"/>
  <c r="G3" i="79"/>
  <c r="W3" i="79" s="1"/>
  <c r="H32" i="79"/>
  <c r="Q42" i="79"/>
  <c r="I4" i="79"/>
  <c r="H5" i="79" s="1"/>
  <c r="H13" i="79"/>
  <c r="G12" i="79"/>
  <c r="W12" i="79" s="1"/>
  <c r="I22" i="79"/>
  <c r="G22" i="79" s="1"/>
  <c r="W22" i="79" s="1"/>
  <c r="H489" i="79"/>
  <c r="G488" i="79"/>
  <c r="W488" i="79" s="1"/>
  <c r="P739" i="79"/>
  <c r="Q739" i="79" s="1"/>
  <c r="K22" i="79"/>
  <c r="Q202" i="79"/>
  <c r="Q162" i="79"/>
  <c r="I258" i="79"/>
  <c r="H259" i="79" s="1"/>
  <c r="P743" i="79"/>
  <c r="Q743" i="79" s="1"/>
  <c r="P738" i="79"/>
  <c r="Q182" i="79"/>
  <c r="H366" i="79"/>
  <c r="G266" i="79"/>
  <c r="W266" i="79" s="1"/>
  <c r="I247" i="79"/>
  <c r="H248" i="79" s="1"/>
  <c r="H267" i="79"/>
  <c r="I276" i="79"/>
  <c r="Q244" i="79"/>
  <c r="G245" i="79"/>
  <c r="W245" i="79" s="1"/>
  <c r="L266" i="79"/>
  <c r="K276" i="79"/>
  <c r="Q222" i="79"/>
  <c r="Q232" i="79"/>
  <c r="G244" i="79"/>
  <c r="W244" i="79" s="1"/>
  <c r="G257" i="79"/>
  <c r="W257" i="79" s="1"/>
  <c r="Q466" i="79"/>
  <c r="Q436" i="79"/>
  <c r="Q476" i="79"/>
  <c r="I504" i="79"/>
  <c r="H505" i="79" s="1"/>
  <c r="Q491" i="79"/>
  <c r="I495" i="79"/>
  <c r="H496" i="79" s="1"/>
  <c r="G495" i="79"/>
  <c r="W495" i="79" s="1"/>
  <c r="I521" i="79"/>
  <c r="H512" i="79"/>
  <c r="Q396" i="79"/>
  <c r="Q406" i="79"/>
  <c r="Q446" i="79"/>
  <c r="G494" i="79"/>
  <c r="W494" i="79" s="1"/>
  <c r="Q511" i="79"/>
  <c r="Q416" i="79"/>
  <c r="G502" i="79"/>
  <c r="W502" i="79" s="1"/>
  <c r="Q561" i="79"/>
  <c r="Q386" i="79"/>
  <c r="Q426" i="79"/>
  <c r="G503" i="79"/>
  <c r="W503" i="79" s="1"/>
  <c r="G501" i="79"/>
  <c r="W501" i="79" s="1"/>
  <c r="H511" i="79"/>
  <c r="Q631" i="79"/>
  <c r="Q551" i="79"/>
  <c r="Q651" i="79"/>
  <c r="G734" i="79"/>
  <c r="W734" i="79" s="1"/>
  <c r="I734" i="79"/>
  <c r="N741" i="79"/>
  <c r="D741" i="79"/>
  <c r="K541" i="79"/>
  <c r="L531" i="79"/>
  <c r="Q531" i="79"/>
  <c r="Q641" i="79"/>
  <c r="L511" i="79"/>
  <c r="Q591" i="79"/>
  <c r="Q621" i="79"/>
  <c r="Q661" i="79"/>
  <c r="Q611" i="79"/>
  <c r="Q671" i="79"/>
  <c r="Q721" i="79"/>
  <c r="G733" i="79"/>
  <c r="W733" i="79" s="1"/>
  <c r="N738" i="79"/>
  <c r="N744" i="79" s="1"/>
  <c r="D738" i="79"/>
  <c r="C744" i="79"/>
  <c r="N740" i="79"/>
  <c r="D740" i="79"/>
  <c r="N742" i="79"/>
  <c r="D742" i="79"/>
  <c r="N739" i="79"/>
  <c r="D739" i="79"/>
  <c r="D743" i="79"/>
  <c r="G529" i="80" l="1"/>
  <c r="W529" i="80" s="1"/>
  <c r="H539" i="80"/>
  <c r="G520" i="80"/>
  <c r="W520" i="80" s="1"/>
  <c r="I14" i="80"/>
  <c r="H15" i="80" s="1"/>
  <c r="I521" i="80"/>
  <c r="H522" i="80" s="1"/>
  <c r="L494" i="80"/>
  <c r="J496" i="80"/>
  <c r="L496" i="80" s="1"/>
  <c r="I501" i="80"/>
  <c r="H502" i="80" s="1"/>
  <c r="L529" i="80"/>
  <c r="K539" i="80"/>
  <c r="I263" i="80"/>
  <c r="H264" i="80" s="1"/>
  <c r="H42" i="80"/>
  <c r="G32" i="80"/>
  <c r="W32" i="80" s="1"/>
  <c r="G5" i="80"/>
  <c r="W5" i="80" s="1"/>
  <c r="I493" i="80"/>
  <c r="G493" i="80" s="1"/>
  <c r="W493" i="80" s="1"/>
  <c r="L519" i="80"/>
  <c r="L270" i="80"/>
  <c r="K280" i="80"/>
  <c r="G262" i="80"/>
  <c r="W262" i="80" s="1"/>
  <c r="I6" i="80"/>
  <c r="H7" i="80" s="1"/>
  <c r="I549" i="80"/>
  <c r="H540" i="80"/>
  <c r="G270" i="80"/>
  <c r="W270" i="80" s="1"/>
  <c r="H280" i="80"/>
  <c r="Q746" i="80"/>
  <c r="Q752" i="80" s="1"/>
  <c r="Q756" i="80" s="1"/>
  <c r="P752" i="80"/>
  <c r="I530" i="80"/>
  <c r="H531" i="80" s="1"/>
  <c r="G530" i="80"/>
  <c r="W530" i="80" s="1"/>
  <c r="I33" i="80"/>
  <c r="H34" i="80" s="1"/>
  <c r="K42" i="80"/>
  <c r="L32" i="80"/>
  <c r="D752" i="80"/>
  <c r="I511" i="80"/>
  <c r="H512" i="80" s="1"/>
  <c r="H271" i="80"/>
  <c r="I280" i="80"/>
  <c r="I248" i="80"/>
  <c r="H249" i="80" s="1"/>
  <c r="H247" i="80"/>
  <c r="I252" i="80"/>
  <c r="H253" i="80" s="1"/>
  <c r="H53" i="80"/>
  <c r="I62" i="80"/>
  <c r="G24" i="80"/>
  <c r="W24" i="80" s="1"/>
  <c r="N752" i="80"/>
  <c r="G248" i="80"/>
  <c r="W248" i="80" s="1"/>
  <c r="I43" i="80"/>
  <c r="H44" i="80" s="1"/>
  <c r="I25" i="80"/>
  <c r="H26" i="80" s="1"/>
  <c r="G25" i="80"/>
  <c r="W25" i="80" s="1"/>
  <c r="I512" i="79"/>
  <c r="H513" i="79" s="1"/>
  <c r="H376" i="79"/>
  <c r="I13" i="79"/>
  <c r="H14" i="79" s="1"/>
  <c r="G13" i="79"/>
  <c r="W13" i="79" s="1"/>
  <c r="I531" i="79"/>
  <c r="H522" i="79"/>
  <c r="I5" i="79"/>
  <c r="H6" i="79" s="1"/>
  <c r="H277" i="79"/>
  <c r="I286" i="79"/>
  <c r="P744" i="79"/>
  <c r="Q738" i="79"/>
  <c r="Q744" i="79" s="1"/>
  <c r="Q748" i="79" s="1"/>
  <c r="G4" i="79"/>
  <c r="W4" i="79" s="1"/>
  <c r="K551" i="79"/>
  <c r="L541" i="79"/>
  <c r="G511" i="79"/>
  <c r="W511" i="79" s="1"/>
  <c r="H521" i="79"/>
  <c r="I496" i="79"/>
  <c r="H497" i="79" s="1"/>
  <c r="G496" i="79"/>
  <c r="W496" i="79" s="1"/>
  <c r="I267" i="79"/>
  <c r="H268" i="79" s="1"/>
  <c r="G489" i="79"/>
  <c r="W489" i="79" s="1"/>
  <c r="I489" i="79"/>
  <c r="G247" i="79"/>
  <c r="W247" i="79" s="1"/>
  <c r="G258" i="79"/>
  <c r="W258" i="79" s="1"/>
  <c r="L22" i="79"/>
  <c r="K32" i="79"/>
  <c r="I505" i="79"/>
  <c r="H506" i="79" s="1"/>
  <c r="I248" i="79"/>
  <c r="H249" i="79" s="1"/>
  <c r="G276" i="79"/>
  <c r="W276" i="79" s="1"/>
  <c r="I259" i="79"/>
  <c r="H260" i="79" s="1"/>
  <c r="G259" i="79"/>
  <c r="W259" i="79" s="1"/>
  <c r="H42" i="79"/>
  <c r="G32" i="79"/>
  <c r="W32" i="79" s="1"/>
  <c r="D744" i="79"/>
  <c r="G504" i="79"/>
  <c r="W504" i="79" s="1"/>
  <c r="L276" i="79"/>
  <c r="K286" i="79"/>
  <c r="H23" i="79"/>
  <c r="I32" i="79"/>
  <c r="I53" i="80" l="1"/>
  <c r="H54" i="80" s="1"/>
  <c r="I512" i="80"/>
  <c r="H513" i="80" s="1"/>
  <c r="H52" i="80"/>
  <c r="G42" i="80"/>
  <c r="W42" i="80" s="1"/>
  <c r="I26" i="80"/>
  <c r="H27" i="80" s="1"/>
  <c r="G252" i="80"/>
  <c r="W252" i="80" s="1"/>
  <c r="L280" i="80"/>
  <c r="K290" i="80"/>
  <c r="G263" i="80"/>
  <c r="W263" i="80" s="1"/>
  <c r="G521" i="80"/>
  <c r="W521" i="80" s="1"/>
  <c r="I44" i="80"/>
  <c r="H45" i="80" s="1"/>
  <c r="G280" i="80"/>
  <c r="W280" i="80" s="1"/>
  <c r="H290" i="80"/>
  <c r="I264" i="80"/>
  <c r="H265" i="80" s="1"/>
  <c r="G522" i="80"/>
  <c r="W522" i="80" s="1"/>
  <c r="I522" i="80"/>
  <c r="H523" i="80" s="1"/>
  <c r="I253" i="80"/>
  <c r="H254" i="80" s="1"/>
  <c r="G43" i="80"/>
  <c r="W43" i="80" s="1"/>
  <c r="I247" i="80"/>
  <c r="G247" i="80"/>
  <c r="W247" i="80" s="1"/>
  <c r="K52" i="80"/>
  <c r="L42" i="80"/>
  <c r="K549" i="80"/>
  <c r="L539" i="80"/>
  <c r="G14" i="80"/>
  <c r="W14" i="80" s="1"/>
  <c r="I34" i="80"/>
  <c r="H35" i="80" s="1"/>
  <c r="I540" i="80"/>
  <c r="H541" i="80" s="1"/>
  <c r="I15" i="80"/>
  <c r="H16" i="80" s="1"/>
  <c r="I249" i="80"/>
  <c r="G249" i="80" s="1"/>
  <c r="W249" i="80" s="1"/>
  <c r="H281" i="80"/>
  <c r="I290" i="80"/>
  <c r="G33" i="80"/>
  <c r="W33" i="80" s="1"/>
  <c r="H550" i="80"/>
  <c r="I559" i="80"/>
  <c r="G501" i="80"/>
  <c r="W501" i="80" s="1"/>
  <c r="I271" i="80"/>
  <c r="H272" i="80" s="1"/>
  <c r="I7" i="80"/>
  <c r="H8" i="80" s="1"/>
  <c r="G502" i="80"/>
  <c r="W502" i="80" s="1"/>
  <c r="I502" i="80"/>
  <c r="H503" i="80" s="1"/>
  <c r="G539" i="80"/>
  <c r="W539" i="80" s="1"/>
  <c r="H549" i="80"/>
  <c r="H63" i="80"/>
  <c r="I72" i="80"/>
  <c r="G511" i="80"/>
  <c r="W511" i="80" s="1"/>
  <c r="I531" i="80"/>
  <c r="H532" i="80" s="1"/>
  <c r="G531" i="80"/>
  <c r="W531" i="80" s="1"/>
  <c r="G6" i="80"/>
  <c r="W6" i="80" s="1"/>
  <c r="I249" i="79"/>
  <c r="H250" i="79" s="1"/>
  <c r="K561" i="79"/>
  <c r="L551" i="79"/>
  <c r="I522" i="79"/>
  <c r="H523" i="79" s="1"/>
  <c r="G505" i="79"/>
  <c r="W505" i="79" s="1"/>
  <c r="G267" i="79"/>
  <c r="W267" i="79" s="1"/>
  <c r="H532" i="79"/>
  <c r="I541" i="79"/>
  <c r="I268" i="79"/>
  <c r="H269" i="79" s="1"/>
  <c r="H52" i="79"/>
  <c r="G42" i="79"/>
  <c r="W42" i="79" s="1"/>
  <c r="L32" i="79"/>
  <c r="K42" i="79"/>
  <c r="G14" i="79"/>
  <c r="W14" i="79" s="1"/>
  <c r="I14" i="79"/>
  <c r="H15" i="79" s="1"/>
  <c r="H33" i="79"/>
  <c r="I42" i="79"/>
  <c r="I497" i="79"/>
  <c r="H498" i="79" s="1"/>
  <c r="G497" i="79"/>
  <c r="W497" i="79" s="1"/>
  <c r="H287" i="79"/>
  <c r="I296" i="79"/>
  <c r="G286" i="79"/>
  <c r="W286" i="79" s="1"/>
  <c r="H386" i="79"/>
  <c r="I23" i="79"/>
  <c r="H24" i="79" s="1"/>
  <c r="G23" i="79"/>
  <c r="W23" i="79" s="1"/>
  <c r="G260" i="79"/>
  <c r="W260" i="79" s="1"/>
  <c r="I260" i="79"/>
  <c r="H261" i="79" s="1"/>
  <c r="H531" i="79"/>
  <c r="G521" i="79"/>
  <c r="W521" i="79" s="1"/>
  <c r="I277" i="79"/>
  <c r="H278" i="79" s="1"/>
  <c r="G277" i="79"/>
  <c r="W277" i="79" s="1"/>
  <c r="I506" i="79"/>
  <c r="H507" i="79" s="1"/>
  <c r="L286" i="79"/>
  <c r="K296" i="79"/>
  <c r="G5" i="79"/>
  <c r="W5" i="79" s="1"/>
  <c r="G512" i="79"/>
  <c r="W512" i="79" s="1"/>
  <c r="G248" i="79"/>
  <c r="W248" i="79" s="1"/>
  <c r="I6" i="79"/>
  <c r="H7" i="79" s="1"/>
  <c r="I513" i="79"/>
  <c r="H514" i="79" s="1"/>
  <c r="G513" i="79"/>
  <c r="W513" i="79" s="1"/>
  <c r="I8" i="80" l="1"/>
  <c r="H9" i="80" s="1"/>
  <c r="I35" i="80"/>
  <c r="H36" i="80" s="1"/>
  <c r="I27" i="80"/>
  <c r="H28" i="80" s="1"/>
  <c r="I281" i="80"/>
  <c r="H282" i="80" s="1"/>
  <c r="H73" i="80"/>
  <c r="I82" i="80"/>
  <c r="G271" i="80"/>
  <c r="W271" i="80" s="1"/>
  <c r="G253" i="80"/>
  <c r="W253" i="80" s="1"/>
  <c r="G44" i="80"/>
  <c r="W44" i="80" s="1"/>
  <c r="G26" i="80"/>
  <c r="W26" i="80" s="1"/>
  <c r="I272" i="80"/>
  <c r="H273" i="80" s="1"/>
  <c r="I254" i="80"/>
  <c r="H255" i="80" s="1"/>
  <c r="I45" i="80"/>
  <c r="H46" i="80" s="1"/>
  <c r="I63" i="80"/>
  <c r="H64" i="80" s="1"/>
  <c r="G549" i="80"/>
  <c r="W549" i="80" s="1"/>
  <c r="H559" i="80"/>
  <c r="G15" i="80"/>
  <c r="W15" i="80" s="1"/>
  <c r="L549" i="80"/>
  <c r="K559" i="80"/>
  <c r="I523" i="80"/>
  <c r="H524" i="80" s="1"/>
  <c r="G523" i="80"/>
  <c r="W523" i="80" s="1"/>
  <c r="H62" i="80"/>
  <c r="G52" i="80"/>
  <c r="W52" i="80" s="1"/>
  <c r="I16" i="80"/>
  <c r="H17" i="80" s="1"/>
  <c r="I513" i="80"/>
  <c r="H514" i="80" s="1"/>
  <c r="H560" i="80"/>
  <c r="I569" i="80"/>
  <c r="I503" i="80"/>
  <c r="H504" i="80" s="1"/>
  <c r="I550" i="80"/>
  <c r="H551" i="80" s="1"/>
  <c r="G550" i="80"/>
  <c r="W550" i="80" s="1"/>
  <c r="G540" i="80"/>
  <c r="W540" i="80" s="1"/>
  <c r="K62" i="80"/>
  <c r="L52" i="80"/>
  <c r="G264" i="80"/>
  <c r="W264" i="80" s="1"/>
  <c r="L290" i="80"/>
  <c r="K300" i="80"/>
  <c r="G512" i="80"/>
  <c r="W512" i="80" s="1"/>
  <c r="I541" i="80"/>
  <c r="H542" i="80" s="1"/>
  <c r="G265" i="80"/>
  <c r="W265" i="80" s="1"/>
  <c r="I265" i="80"/>
  <c r="H266" i="80" s="1"/>
  <c r="I54" i="80"/>
  <c r="H55" i="80" s="1"/>
  <c r="G532" i="80"/>
  <c r="W532" i="80" s="1"/>
  <c r="I532" i="80"/>
  <c r="H533" i="80" s="1"/>
  <c r="G7" i="80"/>
  <c r="W7" i="80" s="1"/>
  <c r="H291" i="80"/>
  <c r="I300" i="80"/>
  <c r="G34" i="80"/>
  <c r="W34" i="80" s="1"/>
  <c r="H300" i="80"/>
  <c r="G290" i="80"/>
  <c r="W290" i="80" s="1"/>
  <c r="G53" i="80"/>
  <c r="W53" i="80" s="1"/>
  <c r="K52" i="79"/>
  <c r="L42" i="79"/>
  <c r="L296" i="79"/>
  <c r="K306" i="79"/>
  <c r="I261" i="79"/>
  <c r="H262" i="79" s="1"/>
  <c r="I287" i="79"/>
  <c r="H288" i="79" s="1"/>
  <c r="G287" i="79"/>
  <c r="W287" i="79" s="1"/>
  <c r="H297" i="79"/>
  <c r="I306" i="79"/>
  <c r="G296" i="79"/>
  <c r="W296" i="79" s="1"/>
  <c r="I507" i="79"/>
  <c r="H508" i="79" s="1"/>
  <c r="G498" i="79"/>
  <c r="W498" i="79" s="1"/>
  <c r="I498" i="79"/>
  <c r="H499" i="79" s="1"/>
  <c r="H62" i="79"/>
  <c r="G522" i="79"/>
  <c r="W522" i="79" s="1"/>
  <c r="I514" i="79"/>
  <c r="H515" i="79" s="1"/>
  <c r="G514" i="79"/>
  <c r="W514" i="79" s="1"/>
  <c r="G6" i="79"/>
  <c r="W6" i="79" s="1"/>
  <c r="G506" i="79"/>
  <c r="W506" i="79" s="1"/>
  <c r="I24" i="79"/>
  <c r="H25" i="79" s="1"/>
  <c r="I52" i="79"/>
  <c r="H43" i="79"/>
  <c r="G268" i="79"/>
  <c r="W268" i="79" s="1"/>
  <c r="G7" i="79"/>
  <c r="W7" i="79" s="1"/>
  <c r="I7" i="79"/>
  <c r="H8" i="79" s="1"/>
  <c r="H396" i="79"/>
  <c r="I33" i="79"/>
  <c r="H34" i="79" s="1"/>
  <c r="I269" i="79"/>
  <c r="H270" i="79" s="1"/>
  <c r="G269" i="79"/>
  <c r="W269" i="79" s="1"/>
  <c r="L561" i="79"/>
  <c r="K571" i="79"/>
  <c r="H541" i="79"/>
  <c r="G531" i="79"/>
  <c r="W531" i="79" s="1"/>
  <c r="I278" i="79"/>
  <c r="H279" i="79" s="1"/>
  <c r="I15" i="79"/>
  <c r="H16" i="79" s="1"/>
  <c r="G15" i="79"/>
  <c r="W15" i="79" s="1"/>
  <c r="I551" i="79"/>
  <c r="H542" i="79"/>
  <c r="G249" i="79"/>
  <c r="W249" i="79" s="1"/>
  <c r="I523" i="79"/>
  <c r="H524" i="79" s="1"/>
  <c r="G523" i="79"/>
  <c r="W523" i="79" s="1"/>
  <c r="I532" i="79"/>
  <c r="H533" i="79" s="1"/>
  <c r="I250" i="79"/>
  <c r="H251" i="79" s="1"/>
  <c r="I533" i="80" l="1"/>
  <c r="H534" i="80" s="1"/>
  <c r="I551" i="80"/>
  <c r="H552" i="80" s="1"/>
  <c r="G16" i="80"/>
  <c r="W16" i="80" s="1"/>
  <c r="G559" i="80"/>
  <c r="W559" i="80" s="1"/>
  <c r="H569" i="80"/>
  <c r="G272" i="80"/>
  <c r="W272" i="80" s="1"/>
  <c r="G281" i="80"/>
  <c r="W281" i="80" s="1"/>
  <c r="I504" i="80"/>
  <c r="H505" i="80" s="1"/>
  <c r="I273" i="80"/>
  <c r="H274" i="80" s="1"/>
  <c r="I282" i="80"/>
  <c r="H283" i="80" s="1"/>
  <c r="L300" i="80"/>
  <c r="K310" i="80"/>
  <c r="G54" i="80"/>
  <c r="W54" i="80" s="1"/>
  <c r="G503" i="80"/>
  <c r="W503" i="80" s="1"/>
  <c r="H72" i="80"/>
  <c r="G62" i="80"/>
  <c r="W62" i="80" s="1"/>
  <c r="I64" i="80"/>
  <c r="H65" i="80" s="1"/>
  <c r="G64" i="80"/>
  <c r="W64" i="80" s="1"/>
  <c r="G27" i="80"/>
  <c r="W27" i="80" s="1"/>
  <c r="G300" i="80"/>
  <c r="W300" i="80" s="1"/>
  <c r="H310" i="80"/>
  <c r="I55" i="80"/>
  <c r="H56" i="80" s="1"/>
  <c r="G55" i="80"/>
  <c r="W55" i="80" s="1"/>
  <c r="H570" i="80"/>
  <c r="I579" i="80"/>
  <c r="G63" i="80"/>
  <c r="W63" i="80" s="1"/>
  <c r="I28" i="80"/>
  <c r="H29" i="80" s="1"/>
  <c r="I266" i="80"/>
  <c r="H267" i="80" s="1"/>
  <c r="G560" i="80"/>
  <c r="W560" i="80" s="1"/>
  <c r="I560" i="80"/>
  <c r="H561" i="80" s="1"/>
  <c r="I524" i="80"/>
  <c r="H525" i="80" s="1"/>
  <c r="G524" i="80"/>
  <c r="W524" i="80" s="1"/>
  <c r="G45" i="80"/>
  <c r="W45" i="80" s="1"/>
  <c r="G35" i="80"/>
  <c r="W35" i="80" s="1"/>
  <c r="H301" i="80"/>
  <c r="I310" i="80"/>
  <c r="I514" i="80"/>
  <c r="H515" i="80" s="1"/>
  <c r="L559" i="80"/>
  <c r="K569" i="80"/>
  <c r="I46" i="80"/>
  <c r="H47" i="80" s="1"/>
  <c r="G36" i="80"/>
  <c r="W36" i="80" s="1"/>
  <c r="I36" i="80"/>
  <c r="H37" i="80" s="1"/>
  <c r="L62" i="80"/>
  <c r="K72" i="80"/>
  <c r="I291" i="80"/>
  <c r="H292" i="80" s="1"/>
  <c r="G291" i="80"/>
  <c r="W291" i="80" s="1"/>
  <c r="G541" i="80"/>
  <c r="W541" i="80" s="1"/>
  <c r="G513" i="80"/>
  <c r="W513" i="80" s="1"/>
  <c r="G254" i="80"/>
  <c r="W254" i="80" s="1"/>
  <c r="H83" i="80"/>
  <c r="I92" i="80"/>
  <c r="G8" i="80"/>
  <c r="W8" i="80" s="1"/>
  <c r="I542" i="80"/>
  <c r="H543" i="80" s="1"/>
  <c r="I17" i="80"/>
  <c r="H18" i="80" s="1"/>
  <c r="I255" i="80"/>
  <c r="H256" i="80" s="1"/>
  <c r="G73" i="80"/>
  <c r="W73" i="80" s="1"/>
  <c r="I73" i="80"/>
  <c r="H74" i="80" s="1"/>
  <c r="I9" i="80"/>
  <c r="H10" i="80" s="1"/>
  <c r="I524" i="79"/>
  <c r="H525" i="79" s="1"/>
  <c r="H406" i="79"/>
  <c r="G24" i="79"/>
  <c r="W24" i="79" s="1"/>
  <c r="G499" i="79"/>
  <c r="W499" i="79" s="1"/>
  <c r="I499" i="79"/>
  <c r="H500" i="79" s="1"/>
  <c r="I288" i="79"/>
  <c r="H289" i="79" s="1"/>
  <c r="I279" i="79"/>
  <c r="H280" i="79" s="1"/>
  <c r="I262" i="79"/>
  <c r="H263" i="79" s="1"/>
  <c r="G542" i="79"/>
  <c r="W542" i="79" s="1"/>
  <c r="I542" i="79"/>
  <c r="H543" i="79" s="1"/>
  <c r="K581" i="79"/>
  <c r="L571" i="79"/>
  <c r="I8" i="79"/>
  <c r="H9" i="79" s="1"/>
  <c r="G507" i="79"/>
  <c r="W507" i="79" s="1"/>
  <c r="G261" i="79"/>
  <c r="W261" i="79" s="1"/>
  <c r="H72" i="79"/>
  <c r="G541" i="79"/>
  <c r="W541" i="79" s="1"/>
  <c r="H551" i="79"/>
  <c r="I561" i="79"/>
  <c r="H552" i="79"/>
  <c r="G508" i="79"/>
  <c r="W508" i="79" s="1"/>
  <c r="I508" i="79"/>
  <c r="H509" i="79" s="1"/>
  <c r="L306" i="79"/>
  <c r="K316" i="79"/>
  <c r="G34" i="79"/>
  <c r="W34" i="79" s="1"/>
  <c r="I34" i="79"/>
  <c r="H35" i="79" s="1"/>
  <c r="G250" i="79"/>
  <c r="W250" i="79" s="1"/>
  <c r="I515" i="79"/>
  <c r="H516" i="79" s="1"/>
  <c r="G515" i="79"/>
  <c r="W515" i="79" s="1"/>
  <c r="I533" i="79"/>
  <c r="H534" i="79" s="1"/>
  <c r="I270" i="79"/>
  <c r="H271" i="79" s="1"/>
  <c r="I43" i="79"/>
  <c r="H44" i="79" s="1"/>
  <c r="G43" i="79"/>
  <c r="W43" i="79" s="1"/>
  <c r="H307" i="79"/>
  <c r="I316" i="79"/>
  <c r="G306" i="79"/>
  <c r="W306" i="79" s="1"/>
  <c r="I25" i="79"/>
  <c r="H26" i="79" s="1"/>
  <c r="G251" i="79"/>
  <c r="W251" i="79" s="1"/>
  <c r="I251" i="79"/>
  <c r="H252" i="79" s="1"/>
  <c r="I16" i="79"/>
  <c r="H17" i="79" s="1"/>
  <c r="G532" i="79"/>
  <c r="W532" i="79" s="1"/>
  <c r="G278" i="79"/>
  <c r="W278" i="79" s="1"/>
  <c r="G33" i="79"/>
  <c r="W33" i="79" s="1"/>
  <c r="H53" i="79"/>
  <c r="I62" i="79"/>
  <c r="G52" i="79"/>
  <c r="W52" i="79" s="1"/>
  <c r="I297" i="79"/>
  <c r="H298" i="79" s="1"/>
  <c r="K62" i="79"/>
  <c r="L52" i="79"/>
  <c r="I18" i="80" l="1"/>
  <c r="H19" i="80" s="1"/>
  <c r="I47" i="80"/>
  <c r="H48" i="80" s="1"/>
  <c r="I29" i="80"/>
  <c r="H30" i="80" s="1"/>
  <c r="G9" i="80"/>
  <c r="W9" i="80" s="1"/>
  <c r="G542" i="80"/>
  <c r="W542" i="80" s="1"/>
  <c r="K579" i="80"/>
  <c r="L569" i="80"/>
  <c r="I283" i="80"/>
  <c r="H284" i="80" s="1"/>
  <c r="G569" i="80"/>
  <c r="W569" i="80" s="1"/>
  <c r="H579" i="80"/>
  <c r="I543" i="80"/>
  <c r="H544" i="80" s="1"/>
  <c r="I292" i="80"/>
  <c r="H293" i="80" s="1"/>
  <c r="I525" i="80"/>
  <c r="H526" i="80" s="1"/>
  <c r="H580" i="80"/>
  <c r="I589" i="80"/>
  <c r="I65" i="80"/>
  <c r="H66" i="80" s="1"/>
  <c r="G65" i="80"/>
  <c r="W65" i="80" s="1"/>
  <c r="G282" i="80"/>
  <c r="W282" i="80" s="1"/>
  <c r="I10" i="80"/>
  <c r="H11" i="80" s="1"/>
  <c r="G10" i="80"/>
  <c r="W10" i="80" s="1"/>
  <c r="I74" i="80"/>
  <c r="H75" i="80" s="1"/>
  <c r="G74" i="80"/>
  <c r="W74" i="80" s="1"/>
  <c r="L72" i="80"/>
  <c r="K82" i="80"/>
  <c r="G514" i="80"/>
  <c r="W514" i="80" s="1"/>
  <c r="I561" i="80"/>
  <c r="H562" i="80" s="1"/>
  <c r="I570" i="80"/>
  <c r="H571" i="80" s="1"/>
  <c r="G273" i="80"/>
  <c r="W273" i="80" s="1"/>
  <c r="H93" i="80"/>
  <c r="I102" i="80"/>
  <c r="I515" i="80"/>
  <c r="H516" i="80" s="1"/>
  <c r="H82" i="80"/>
  <c r="G72" i="80"/>
  <c r="W72" i="80" s="1"/>
  <c r="I274" i="80"/>
  <c r="H275" i="80" s="1"/>
  <c r="G274" i="80"/>
  <c r="W274" i="80" s="1"/>
  <c r="I552" i="80"/>
  <c r="H553" i="80" s="1"/>
  <c r="G552" i="80"/>
  <c r="W552" i="80" s="1"/>
  <c r="G255" i="80"/>
  <c r="W255" i="80" s="1"/>
  <c r="G83" i="80"/>
  <c r="W83" i="80" s="1"/>
  <c r="I83" i="80"/>
  <c r="H84" i="80" s="1"/>
  <c r="I37" i="80"/>
  <c r="H38" i="80" s="1"/>
  <c r="H311" i="80"/>
  <c r="I320" i="80"/>
  <c r="G266" i="80"/>
  <c r="W266" i="80" s="1"/>
  <c r="I56" i="80"/>
  <c r="H57" i="80" s="1"/>
  <c r="G504" i="80"/>
  <c r="W504" i="80" s="1"/>
  <c r="G551" i="80"/>
  <c r="W551" i="80" s="1"/>
  <c r="I301" i="80"/>
  <c r="H302" i="80" s="1"/>
  <c r="G301" i="80"/>
  <c r="W301" i="80" s="1"/>
  <c r="I267" i="80"/>
  <c r="H268" i="80" s="1"/>
  <c r="G267" i="80"/>
  <c r="W267" i="80" s="1"/>
  <c r="H320" i="80"/>
  <c r="G310" i="80"/>
  <c r="W310" i="80" s="1"/>
  <c r="I505" i="80"/>
  <c r="H506" i="80" s="1"/>
  <c r="G505" i="80"/>
  <c r="W505" i="80" s="1"/>
  <c r="G533" i="80"/>
  <c r="W533" i="80" s="1"/>
  <c r="I256" i="80"/>
  <c r="H257" i="80" s="1"/>
  <c r="G17" i="80"/>
  <c r="W17" i="80" s="1"/>
  <c r="G46" i="80"/>
  <c r="W46" i="80" s="1"/>
  <c r="G28" i="80"/>
  <c r="W28" i="80" s="1"/>
  <c r="L310" i="80"/>
  <c r="K320" i="80"/>
  <c r="I534" i="80"/>
  <c r="H535" i="80" s="1"/>
  <c r="G534" i="80"/>
  <c r="W534" i="80" s="1"/>
  <c r="H63" i="79"/>
  <c r="I72" i="79"/>
  <c r="L581" i="79"/>
  <c r="K591" i="79"/>
  <c r="I289" i="79"/>
  <c r="H290" i="79" s="1"/>
  <c r="G289" i="79"/>
  <c r="W289" i="79" s="1"/>
  <c r="I53" i="79"/>
  <c r="H54" i="79" s="1"/>
  <c r="G53" i="79"/>
  <c r="W53" i="79" s="1"/>
  <c r="G25" i="79"/>
  <c r="W25" i="79" s="1"/>
  <c r="G270" i="79"/>
  <c r="W270" i="79" s="1"/>
  <c r="L316" i="79"/>
  <c r="K326" i="79"/>
  <c r="H82" i="79"/>
  <c r="G72" i="79"/>
  <c r="W72" i="79" s="1"/>
  <c r="I543" i="79"/>
  <c r="H544" i="79" s="1"/>
  <c r="G543" i="79"/>
  <c r="W543" i="79" s="1"/>
  <c r="I500" i="79"/>
  <c r="G500" i="79"/>
  <c r="W500" i="79" s="1"/>
  <c r="I26" i="79"/>
  <c r="H27" i="79" s="1"/>
  <c r="G26" i="79"/>
  <c r="W26" i="79" s="1"/>
  <c r="G533" i="79"/>
  <c r="W533" i="79" s="1"/>
  <c r="I509" i="79"/>
  <c r="H510" i="79" s="1"/>
  <c r="G262" i="79"/>
  <c r="W262" i="79" s="1"/>
  <c r="I534" i="79"/>
  <c r="H535" i="79" s="1"/>
  <c r="G62" i="79"/>
  <c r="W62" i="79" s="1"/>
  <c r="K72" i="79"/>
  <c r="L62" i="79"/>
  <c r="I263" i="79"/>
  <c r="H264" i="79" s="1"/>
  <c r="H416" i="79"/>
  <c r="I271" i="79"/>
  <c r="H272" i="79" s="1"/>
  <c r="H317" i="79"/>
  <c r="I326" i="79"/>
  <c r="G316" i="79"/>
  <c r="W316" i="79" s="1"/>
  <c r="G297" i="79"/>
  <c r="W297" i="79" s="1"/>
  <c r="G16" i="79"/>
  <c r="W16" i="79" s="1"/>
  <c r="I307" i="79"/>
  <c r="H308" i="79" s="1"/>
  <c r="I516" i="79"/>
  <c r="H517" i="79" s="1"/>
  <c r="I552" i="79"/>
  <c r="H553" i="79" s="1"/>
  <c r="G552" i="79"/>
  <c r="W552" i="79" s="1"/>
  <c r="G8" i="79"/>
  <c r="W8" i="79" s="1"/>
  <c r="G279" i="79"/>
  <c r="W279" i="79" s="1"/>
  <c r="I298" i="79"/>
  <c r="H299" i="79" s="1"/>
  <c r="I17" i="79"/>
  <c r="H18" i="79" s="1"/>
  <c r="H562" i="79"/>
  <c r="I571" i="79"/>
  <c r="I9" i="79"/>
  <c r="H10" i="79" s="1"/>
  <c r="G280" i="79"/>
  <c r="W280" i="79" s="1"/>
  <c r="I280" i="79"/>
  <c r="H281" i="79" s="1"/>
  <c r="G524" i="79"/>
  <c r="W524" i="79" s="1"/>
  <c r="I252" i="79"/>
  <c r="H253" i="79" s="1"/>
  <c r="G44" i="79"/>
  <c r="W44" i="79" s="1"/>
  <c r="I44" i="79"/>
  <c r="H45" i="79" s="1"/>
  <c r="I35" i="79"/>
  <c r="H36" i="79" s="1"/>
  <c r="H561" i="79"/>
  <c r="G551" i="79"/>
  <c r="W551" i="79" s="1"/>
  <c r="G288" i="79"/>
  <c r="W288" i="79" s="1"/>
  <c r="I525" i="79"/>
  <c r="H526" i="79" s="1"/>
  <c r="G525" i="79"/>
  <c r="W525" i="79" s="1"/>
  <c r="G320" i="80" l="1"/>
  <c r="W320" i="80" s="1"/>
  <c r="H330" i="80"/>
  <c r="I57" i="80"/>
  <c r="H58" i="80" s="1"/>
  <c r="G57" i="80"/>
  <c r="W57" i="80" s="1"/>
  <c r="I516" i="80"/>
  <c r="H517" i="80" s="1"/>
  <c r="G516" i="80"/>
  <c r="W516" i="80" s="1"/>
  <c r="I544" i="80"/>
  <c r="H545" i="80" s="1"/>
  <c r="H103" i="80"/>
  <c r="I112" i="80"/>
  <c r="L82" i="80"/>
  <c r="K92" i="80"/>
  <c r="I66" i="80"/>
  <c r="H67" i="80" s="1"/>
  <c r="G543" i="80"/>
  <c r="W543" i="80" s="1"/>
  <c r="G256" i="80"/>
  <c r="W256" i="80" s="1"/>
  <c r="I268" i="80"/>
  <c r="H269" i="80" s="1"/>
  <c r="H321" i="80"/>
  <c r="I330" i="80"/>
  <c r="I553" i="80"/>
  <c r="H554" i="80" s="1"/>
  <c r="G93" i="80"/>
  <c r="W93" i="80" s="1"/>
  <c r="I93" i="80"/>
  <c r="H94" i="80" s="1"/>
  <c r="H590" i="80"/>
  <c r="I599" i="80"/>
  <c r="G579" i="80"/>
  <c r="W579" i="80" s="1"/>
  <c r="H589" i="80"/>
  <c r="G29" i="80"/>
  <c r="W29" i="80" s="1"/>
  <c r="I257" i="80"/>
  <c r="H258" i="80" s="1"/>
  <c r="I311" i="80"/>
  <c r="H312" i="80" s="1"/>
  <c r="I580" i="80"/>
  <c r="H581" i="80" s="1"/>
  <c r="I30" i="80"/>
  <c r="H31" i="80" s="1"/>
  <c r="G30" i="80"/>
  <c r="W30" i="80" s="1"/>
  <c r="I535" i="80"/>
  <c r="H536" i="80" s="1"/>
  <c r="G535" i="80"/>
  <c r="W535" i="80" s="1"/>
  <c r="I302" i="80"/>
  <c r="H303" i="80" s="1"/>
  <c r="G37" i="80"/>
  <c r="W37" i="80" s="1"/>
  <c r="I275" i="80"/>
  <c r="H276" i="80" s="1"/>
  <c r="G570" i="80"/>
  <c r="W570" i="80" s="1"/>
  <c r="I75" i="80"/>
  <c r="H76" i="80" s="1"/>
  <c r="G75" i="80"/>
  <c r="W75" i="80" s="1"/>
  <c r="G525" i="80"/>
  <c r="W525" i="80" s="1"/>
  <c r="G283" i="80"/>
  <c r="W283" i="80" s="1"/>
  <c r="G47" i="80"/>
  <c r="W47" i="80" s="1"/>
  <c r="I38" i="80"/>
  <c r="H39" i="80" s="1"/>
  <c r="G571" i="80"/>
  <c r="W571" i="80" s="1"/>
  <c r="I571" i="80"/>
  <c r="H572" i="80" s="1"/>
  <c r="I526" i="80"/>
  <c r="H527" i="80" s="1"/>
  <c r="I284" i="80"/>
  <c r="H285" i="80" s="1"/>
  <c r="G284" i="80"/>
  <c r="W284" i="80" s="1"/>
  <c r="I48" i="80"/>
  <c r="H49" i="80" s="1"/>
  <c r="I506" i="80"/>
  <c r="H507" i="80" s="1"/>
  <c r="I84" i="80"/>
  <c r="H85" i="80" s="1"/>
  <c r="H92" i="80"/>
  <c r="G82" i="80"/>
  <c r="W82" i="80" s="1"/>
  <c r="G561" i="80"/>
  <c r="W561" i="80" s="1"/>
  <c r="I11" i="80"/>
  <c r="G11" i="80" s="1"/>
  <c r="W11" i="80" s="1"/>
  <c r="G292" i="80"/>
  <c r="W292" i="80" s="1"/>
  <c r="G18" i="80"/>
  <c r="W18" i="80" s="1"/>
  <c r="L320" i="80"/>
  <c r="K330" i="80"/>
  <c r="G56" i="80"/>
  <c r="W56" i="80" s="1"/>
  <c r="G515" i="80"/>
  <c r="W515" i="80" s="1"/>
  <c r="I562" i="80"/>
  <c r="H563" i="80" s="1"/>
  <c r="G562" i="80"/>
  <c r="W562" i="80" s="1"/>
  <c r="I293" i="80"/>
  <c r="H294" i="80" s="1"/>
  <c r="G293" i="80"/>
  <c r="W293" i="80" s="1"/>
  <c r="K589" i="80"/>
  <c r="L579" i="80"/>
  <c r="I19" i="80"/>
  <c r="H20" i="80" s="1"/>
  <c r="I10" i="79"/>
  <c r="H11" i="79" s="1"/>
  <c r="I45" i="79"/>
  <c r="H46" i="79" s="1"/>
  <c r="G9" i="79"/>
  <c r="W9" i="79" s="1"/>
  <c r="G263" i="79"/>
  <c r="W263" i="79" s="1"/>
  <c r="G509" i="79"/>
  <c r="W509" i="79" s="1"/>
  <c r="I544" i="79"/>
  <c r="H545" i="79" s="1"/>
  <c r="I54" i="79"/>
  <c r="H55" i="79" s="1"/>
  <c r="G54" i="79"/>
  <c r="W54" i="79" s="1"/>
  <c r="I36" i="79"/>
  <c r="H37" i="79" s="1"/>
  <c r="G36" i="79"/>
  <c r="W36" i="79" s="1"/>
  <c r="G526" i="79"/>
  <c r="W526" i="79" s="1"/>
  <c r="I526" i="79"/>
  <c r="H527" i="79" s="1"/>
  <c r="G252" i="79"/>
  <c r="W252" i="79" s="1"/>
  <c r="I562" i="79"/>
  <c r="H563" i="79" s="1"/>
  <c r="I553" i="79"/>
  <c r="H554" i="79" s="1"/>
  <c r="H327" i="79"/>
  <c r="I336" i="79"/>
  <c r="G326" i="79"/>
  <c r="W326" i="79" s="1"/>
  <c r="G82" i="79"/>
  <c r="W82" i="79" s="1"/>
  <c r="H92" i="79"/>
  <c r="I290" i="79"/>
  <c r="H291" i="79" s="1"/>
  <c r="H572" i="79"/>
  <c r="I581" i="79"/>
  <c r="I18" i="79"/>
  <c r="H19" i="79" s="1"/>
  <c r="G517" i="79"/>
  <c r="W517" i="79" s="1"/>
  <c r="I517" i="79"/>
  <c r="H518" i="79" s="1"/>
  <c r="I317" i="79"/>
  <c r="H318" i="79" s="1"/>
  <c r="G317" i="79"/>
  <c r="W317" i="79" s="1"/>
  <c r="L72" i="79"/>
  <c r="K82" i="79"/>
  <c r="L326" i="79"/>
  <c r="K336" i="79"/>
  <c r="K601" i="79"/>
  <c r="L591" i="79"/>
  <c r="I264" i="79"/>
  <c r="H265" i="79" s="1"/>
  <c r="G264" i="79"/>
  <c r="W264" i="79" s="1"/>
  <c r="G17" i="79"/>
  <c r="W17" i="79" s="1"/>
  <c r="G516" i="79"/>
  <c r="W516" i="79" s="1"/>
  <c r="I272" i="79"/>
  <c r="H273" i="79" s="1"/>
  <c r="G27" i="79"/>
  <c r="W27" i="79" s="1"/>
  <c r="I27" i="79"/>
  <c r="H28" i="79" s="1"/>
  <c r="I510" i="79"/>
  <c r="G510" i="79" s="1"/>
  <c r="W510" i="79" s="1"/>
  <c r="I253" i="79"/>
  <c r="H254" i="79" s="1"/>
  <c r="G253" i="79"/>
  <c r="W253" i="79" s="1"/>
  <c r="H571" i="79"/>
  <c r="G561" i="79"/>
  <c r="W561" i="79" s="1"/>
  <c r="G281" i="79"/>
  <c r="W281" i="79" s="1"/>
  <c r="I281" i="79"/>
  <c r="H282" i="79" s="1"/>
  <c r="G298" i="79"/>
  <c r="W298" i="79" s="1"/>
  <c r="G307" i="79"/>
  <c r="W307" i="79" s="1"/>
  <c r="G271" i="79"/>
  <c r="W271" i="79" s="1"/>
  <c r="G534" i="79"/>
  <c r="W534" i="79" s="1"/>
  <c r="H73" i="79"/>
  <c r="I82" i="79"/>
  <c r="G35" i="79"/>
  <c r="W35" i="79" s="1"/>
  <c r="I299" i="79"/>
  <c r="H300" i="79" s="1"/>
  <c r="I308" i="79"/>
  <c r="H309" i="79" s="1"/>
  <c r="H426" i="79"/>
  <c r="I535" i="79"/>
  <c r="H536" i="79" s="1"/>
  <c r="G535" i="79"/>
  <c r="W535" i="79" s="1"/>
  <c r="I63" i="79"/>
  <c r="H64" i="79" s="1"/>
  <c r="L589" i="80" l="1"/>
  <c r="K599" i="80"/>
  <c r="G84" i="80"/>
  <c r="W84" i="80" s="1"/>
  <c r="G526" i="80"/>
  <c r="W526" i="80" s="1"/>
  <c r="I303" i="80"/>
  <c r="H304" i="80" s="1"/>
  <c r="I312" i="80"/>
  <c r="H313" i="80" s="1"/>
  <c r="I94" i="80"/>
  <c r="H95" i="80" s="1"/>
  <c r="G94" i="80"/>
  <c r="W94" i="80" s="1"/>
  <c r="G544" i="80"/>
  <c r="W544" i="80" s="1"/>
  <c r="I85" i="80"/>
  <c r="H86" i="80" s="1"/>
  <c r="G85" i="80"/>
  <c r="W85" i="80" s="1"/>
  <c r="I527" i="80"/>
  <c r="H528" i="80" s="1"/>
  <c r="G258" i="80"/>
  <c r="W258" i="80" s="1"/>
  <c r="I258" i="80"/>
  <c r="H259" i="80" s="1"/>
  <c r="I545" i="80"/>
  <c r="H546" i="80" s="1"/>
  <c r="I294" i="80"/>
  <c r="H295" i="80" s="1"/>
  <c r="G506" i="80"/>
  <c r="W506" i="80" s="1"/>
  <c r="I572" i="80"/>
  <c r="H573" i="80" s="1"/>
  <c r="I76" i="80"/>
  <c r="H77" i="80" s="1"/>
  <c r="I536" i="80"/>
  <c r="H537" i="80" s="1"/>
  <c r="G257" i="80"/>
  <c r="W257" i="80" s="1"/>
  <c r="G553" i="80"/>
  <c r="W553" i="80" s="1"/>
  <c r="G66" i="80"/>
  <c r="W66" i="80" s="1"/>
  <c r="I507" i="80"/>
  <c r="H508" i="80" s="1"/>
  <c r="I554" i="80"/>
  <c r="H555" i="80" s="1"/>
  <c r="G554" i="80"/>
  <c r="W554" i="80" s="1"/>
  <c r="I67" i="80"/>
  <c r="H68" i="80" s="1"/>
  <c r="I517" i="80"/>
  <c r="H518" i="80" s="1"/>
  <c r="I563" i="80"/>
  <c r="H564" i="80" s="1"/>
  <c r="G563" i="80"/>
  <c r="W563" i="80" s="1"/>
  <c r="I39" i="80"/>
  <c r="H40" i="80" s="1"/>
  <c r="I276" i="80"/>
  <c r="H277" i="80" s="1"/>
  <c r="I31" i="80"/>
  <c r="G31" i="80" s="1"/>
  <c r="W31" i="80" s="1"/>
  <c r="G589" i="80"/>
  <c r="W589" i="80" s="1"/>
  <c r="H599" i="80"/>
  <c r="H331" i="80"/>
  <c r="I340" i="80"/>
  <c r="L92" i="80"/>
  <c r="K102" i="80"/>
  <c r="I49" i="80"/>
  <c r="H50" i="80" s="1"/>
  <c r="G49" i="80"/>
  <c r="W49" i="80" s="1"/>
  <c r="G19" i="80"/>
  <c r="W19" i="80" s="1"/>
  <c r="G48" i="80"/>
  <c r="W48" i="80" s="1"/>
  <c r="G38" i="80"/>
  <c r="W38" i="80" s="1"/>
  <c r="G275" i="80"/>
  <c r="W275" i="80" s="1"/>
  <c r="G580" i="80"/>
  <c r="W580" i="80" s="1"/>
  <c r="I321" i="80"/>
  <c r="H322" i="80" s="1"/>
  <c r="G58" i="80"/>
  <c r="W58" i="80" s="1"/>
  <c r="I58" i="80"/>
  <c r="H59" i="80" s="1"/>
  <c r="I581" i="80"/>
  <c r="H582" i="80" s="1"/>
  <c r="H600" i="80"/>
  <c r="I609" i="80"/>
  <c r="I269" i="80"/>
  <c r="G269" i="80" s="1"/>
  <c r="W269" i="80" s="1"/>
  <c r="H113" i="80"/>
  <c r="I122" i="80"/>
  <c r="G330" i="80"/>
  <c r="W330" i="80" s="1"/>
  <c r="H340" i="80"/>
  <c r="I20" i="80"/>
  <c r="H21" i="80" s="1"/>
  <c r="G20" i="80"/>
  <c r="W20" i="80" s="1"/>
  <c r="L330" i="80"/>
  <c r="K340" i="80"/>
  <c r="H102" i="80"/>
  <c r="G92" i="80"/>
  <c r="W92" i="80" s="1"/>
  <c r="G285" i="80"/>
  <c r="W285" i="80" s="1"/>
  <c r="I285" i="80"/>
  <c r="H286" i="80" s="1"/>
  <c r="G302" i="80"/>
  <c r="W302" i="80" s="1"/>
  <c r="G311" i="80"/>
  <c r="W311" i="80" s="1"/>
  <c r="I590" i="80"/>
  <c r="H591" i="80" s="1"/>
  <c r="G268" i="80"/>
  <c r="W268" i="80" s="1"/>
  <c r="I103" i="80"/>
  <c r="H104" i="80" s="1"/>
  <c r="I73" i="79"/>
  <c r="H74" i="79" s="1"/>
  <c r="L601" i="79"/>
  <c r="K611" i="79"/>
  <c r="I545" i="79"/>
  <c r="H546" i="79" s="1"/>
  <c r="G545" i="79"/>
  <c r="W545" i="79" s="1"/>
  <c r="H581" i="79"/>
  <c r="G571" i="79"/>
  <c r="W571" i="79" s="1"/>
  <c r="G536" i="79"/>
  <c r="W536" i="79" s="1"/>
  <c r="I536" i="79"/>
  <c r="H537" i="79" s="1"/>
  <c r="H83" i="79"/>
  <c r="I92" i="79"/>
  <c r="G272" i="79"/>
  <c r="W272" i="79" s="1"/>
  <c r="L336" i="79"/>
  <c r="K346" i="79"/>
  <c r="G18" i="79"/>
  <c r="W18" i="79" s="1"/>
  <c r="I527" i="79"/>
  <c r="H528" i="79" s="1"/>
  <c r="H436" i="79"/>
  <c r="I327" i="79"/>
  <c r="H328" i="79" s="1"/>
  <c r="G327" i="79"/>
  <c r="W327" i="79" s="1"/>
  <c r="G308" i="79"/>
  <c r="W308" i="79" s="1"/>
  <c r="I254" i="79"/>
  <c r="H255" i="79" s="1"/>
  <c r="I572" i="79"/>
  <c r="H573" i="79" s="1"/>
  <c r="I554" i="79"/>
  <c r="H555" i="79" s="1"/>
  <c r="G554" i="79"/>
  <c r="W554" i="79" s="1"/>
  <c r="G37" i="79"/>
  <c r="W37" i="79" s="1"/>
  <c r="I37" i="79"/>
  <c r="H38" i="79" s="1"/>
  <c r="G45" i="79"/>
  <c r="W45" i="79" s="1"/>
  <c r="G19" i="79"/>
  <c r="W19" i="79" s="1"/>
  <c r="I19" i="79"/>
  <c r="H20" i="79" s="1"/>
  <c r="I591" i="79"/>
  <c r="H582" i="79"/>
  <c r="I291" i="79"/>
  <c r="H292" i="79" s="1"/>
  <c r="G553" i="79"/>
  <c r="W553" i="79" s="1"/>
  <c r="I46" i="79"/>
  <c r="H47" i="79" s="1"/>
  <c r="I273" i="79"/>
  <c r="H274" i="79" s="1"/>
  <c r="K92" i="79"/>
  <c r="L82" i="79"/>
  <c r="I309" i="79"/>
  <c r="H310" i="79" s="1"/>
  <c r="G63" i="79"/>
  <c r="W63" i="79" s="1"/>
  <c r="G299" i="79"/>
  <c r="W299" i="79" s="1"/>
  <c r="I265" i="79"/>
  <c r="G265" i="79" s="1"/>
  <c r="W265" i="79" s="1"/>
  <c r="I318" i="79"/>
  <c r="H319" i="79" s="1"/>
  <c r="G290" i="79"/>
  <c r="W290" i="79" s="1"/>
  <c r="G562" i="79"/>
  <c r="W562" i="79" s="1"/>
  <c r="I55" i="79"/>
  <c r="H56" i="79" s="1"/>
  <c r="G10" i="79"/>
  <c r="W10" i="79" s="1"/>
  <c r="H337" i="79"/>
  <c r="I346" i="79"/>
  <c r="G336" i="79"/>
  <c r="W336" i="79" s="1"/>
  <c r="G64" i="79"/>
  <c r="W64" i="79" s="1"/>
  <c r="I64" i="79"/>
  <c r="H65" i="79" s="1"/>
  <c r="G300" i="79"/>
  <c r="W300" i="79" s="1"/>
  <c r="I300" i="79"/>
  <c r="H301" i="79" s="1"/>
  <c r="I282" i="79"/>
  <c r="H283" i="79" s="1"/>
  <c r="I28" i="79"/>
  <c r="H29" i="79" s="1"/>
  <c r="I518" i="79"/>
  <c r="H519" i="79" s="1"/>
  <c r="G92" i="79"/>
  <c r="W92" i="79" s="1"/>
  <c r="H102" i="79"/>
  <c r="I563" i="79"/>
  <c r="H564" i="79" s="1"/>
  <c r="G544" i="79"/>
  <c r="W544" i="79" s="1"/>
  <c r="I11" i="79"/>
  <c r="G11" i="79"/>
  <c r="W11" i="79" s="1"/>
  <c r="G103" i="80" l="1"/>
  <c r="W103" i="80" s="1"/>
  <c r="H123" i="80"/>
  <c r="I132" i="80"/>
  <c r="I59" i="80"/>
  <c r="H60" i="80" s="1"/>
  <c r="I564" i="80"/>
  <c r="H565" i="80" s="1"/>
  <c r="G507" i="80"/>
  <c r="W507" i="80" s="1"/>
  <c r="G572" i="80"/>
  <c r="W572" i="80" s="1"/>
  <c r="I313" i="80"/>
  <c r="H314" i="80" s="1"/>
  <c r="G313" i="80"/>
  <c r="W313" i="80" s="1"/>
  <c r="G113" i="80"/>
  <c r="W113" i="80" s="1"/>
  <c r="I113" i="80"/>
  <c r="H114" i="80" s="1"/>
  <c r="I518" i="80"/>
  <c r="G518" i="80" s="1"/>
  <c r="W518" i="80" s="1"/>
  <c r="I573" i="80"/>
  <c r="H574" i="80" s="1"/>
  <c r="I528" i="80"/>
  <c r="G528" i="80"/>
  <c r="W528" i="80" s="1"/>
  <c r="G312" i="80"/>
  <c r="W312" i="80" s="1"/>
  <c r="H112" i="80"/>
  <c r="G102" i="80"/>
  <c r="W102" i="80" s="1"/>
  <c r="G590" i="80"/>
  <c r="W590" i="80" s="1"/>
  <c r="L340" i="80"/>
  <c r="K350" i="80"/>
  <c r="G321" i="80"/>
  <c r="W321" i="80" s="1"/>
  <c r="I50" i="80"/>
  <c r="H51" i="80" s="1"/>
  <c r="G517" i="80"/>
  <c r="W517" i="80" s="1"/>
  <c r="G527" i="80"/>
  <c r="W527" i="80" s="1"/>
  <c r="G303" i="80"/>
  <c r="W303" i="80" s="1"/>
  <c r="I591" i="80"/>
  <c r="H592" i="80" s="1"/>
  <c r="I322" i="80"/>
  <c r="H323" i="80" s="1"/>
  <c r="G322" i="80"/>
  <c r="W322" i="80" s="1"/>
  <c r="L102" i="80"/>
  <c r="K112" i="80"/>
  <c r="G276" i="80"/>
  <c r="W276" i="80" s="1"/>
  <c r="G67" i="80"/>
  <c r="W67" i="80" s="1"/>
  <c r="G294" i="80"/>
  <c r="W294" i="80" s="1"/>
  <c r="I304" i="80"/>
  <c r="H305" i="80" s="1"/>
  <c r="G304" i="80"/>
  <c r="W304" i="80" s="1"/>
  <c r="I277" i="80"/>
  <c r="H278" i="80" s="1"/>
  <c r="I68" i="80"/>
  <c r="H69" i="80" s="1"/>
  <c r="I537" i="80"/>
  <c r="H538" i="80" s="1"/>
  <c r="I295" i="80"/>
  <c r="H296" i="80" s="1"/>
  <c r="I86" i="80"/>
  <c r="H87" i="80" s="1"/>
  <c r="I21" i="80"/>
  <c r="G21" i="80" s="1"/>
  <c r="W21" i="80" s="1"/>
  <c r="I600" i="80"/>
  <c r="H601" i="80" s="1"/>
  <c r="H341" i="80"/>
  <c r="I350" i="80"/>
  <c r="G39" i="80"/>
  <c r="W39" i="80" s="1"/>
  <c r="G536" i="80"/>
  <c r="W536" i="80" s="1"/>
  <c r="I546" i="80"/>
  <c r="H547" i="80" s="1"/>
  <c r="H610" i="80"/>
  <c r="I619" i="80"/>
  <c r="I286" i="80"/>
  <c r="H287" i="80" s="1"/>
  <c r="G286" i="80"/>
  <c r="W286" i="80" s="1"/>
  <c r="H350" i="80"/>
  <c r="G340" i="80"/>
  <c r="W340" i="80" s="1"/>
  <c r="G581" i="80"/>
  <c r="W581" i="80" s="1"/>
  <c r="I331" i="80"/>
  <c r="H332" i="80" s="1"/>
  <c r="I40" i="80"/>
  <c r="H41" i="80" s="1"/>
  <c r="I555" i="80"/>
  <c r="H556" i="80" s="1"/>
  <c r="G76" i="80"/>
  <c r="W76" i="80" s="1"/>
  <c r="G545" i="80"/>
  <c r="W545" i="80" s="1"/>
  <c r="L599" i="80"/>
  <c r="K609" i="80"/>
  <c r="I104" i="80"/>
  <c r="H105" i="80" s="1"/>
  <c r="I582" i="80"/>
  <c r="H583" i="80" s="1"/>
  <c r="G582" i="80"/>
  <c r="W582" i="80" s="1"/>
  <c r="G599" i="80"/>
  <c r="W599" i="80" s="1"/>
  <c r="H609" i="80"/>
  <c r="I508" i="80"/>
  <c r="G508" i="80" s="1"/>
  <c r="W508" i="80" s="1"/>
  <c r="I77" i="80"/>
  <c r="H78" i="80" s="1"/>
  <c r="I259" i="80"/>
  <c r="G259" i="80" s="1"/>
  <c r="W259" i="80" s="1"/>
  <c r="I95" i="80"/>
  <c r="H96" i="80" s="1"/>
  <c r="I47" i="79"/>
  <c r="H48" i="79" s="1"/>
  <c r="I255" i="79"/>
  <c r="G255" i="79" s="1"/>
  <c r="W255" i="79" s="1"/>
  <c r="G518" i="79"/>
  <c r="W518" i="79" s="1"/>
  <c r="I65" i="79"/>
  <c r="H66" i="79" s="1"/>
  <c r="G309" i="79"/>
  <c r="W309" i="79" s="1"/>
  <c r="I38" i="79"/>
  <c r="H39" i="79" s="1"/>
  <c r="K356" i="79"/>
  <c r="L346" i="79"/>
  <c r="H591" i="79"/>
  <c r="G581" i="79"/>
  <c r="W581" i="79" s="1"/>
  <c r="I519" i="79"/>
  <c r="H520" i="79" s="1"/>
  <c r="G28" i="79"/>
  <c r="W28" i="79" s="1"/>
  <c r="G318" i="79"/>
  <c r="W318" i="79" s="1"/>
  <c r="G291" i="79"/>
  <c r="W291" i="79" s="1"/>
  <c r="I328" i="79"/>
  <c r="H329" i="79" s="1"/>
  <c r="G328" i="79"/>
  <c r="W328" i="79" s="1"/>
  <c r="G546" i="79"/>
  <c r="W546" i="79" s="1"/>
  <c r="I546" i="79"/>
  <c r="H547" i="79" s="1"/>
  <c r="G29" i="79"/>
  <c r="W29" i="79" s="1"/>
  <c r="I29" i="79"/>
  <c r="H30" i="79" s="1"/>
  <c r="I319" i="79"/>
  <c r="H320" i="79" s="1"/>
  <c r="G319" i="79"/>
  <c r="W319" i="79" s="1"/>
  <c r="L92" i="79"/>
  <c r="K102" i="79"/>
  <c r="G582" i="79"/>
  <c r="W582" i="79" s="1"/>
  <c r="I582" i="79"/>
  <c r="H583" i="79" s="1"/>
  <c r="G555" i="79"/>
  <c r="W555" i="79" s="1"/>
  <c r="I555" i="79"/>
  <c r="H556" i="79" s="1"/>
  <c r="H446" i="79"/>
  <c r="H93" i="79"/>
  <c r="I102" i="79"/>
  <c r="K621" i="79"/>
  <c r="L611" i="79"/>
  <c r="G310" i="79"/>
  <c r="W310" i="79" s="1"/>
  <c r="I310" i="79"/>
  <c r="H311" i="79" s="1"/>
  <c r="I356" i="79"/>
  <c r="H347" i="79"/>
  <c r="G346" i="79"/>
  <c r="W346" i="79" s="1"/>
  <c r="G563" i="79"/>
  <c r="W563" i="79" s="1"/>
  <c r="G282" i="79"/>
  <c r="W282" i="79" s="1"/>
  <c r="I337" i="79"/>
  <c r="H338" i="79" s="1"/>
  <c r="G337" i="79"/>
  <c r="W337" i="79" s="1"/>
  <c r="G273" i="79"/>
  <c r="W273" i="79" s="1"/>
  <c r="H592" i="79"/>
  <c r="I601" i="79"/>
  <c r="I573" i="79"/>
  <c r="H574" i="79" s="1"/>
  <c r="G83" i="79"/>
  <c r="W83" i="79" s="1"/>
  <c r="I83" i="79"/>
  <c r="H84" i="79" s="1"/>
  <c r="I56" i="79"/>
  <c r="H57" i="79" s="1"/>
  <c r="I292" i="79"/>
  <c r="H293" i="79" s="1"/>
  <c r="G292" i="79"/>
  <c r="W292" i="79" s="1"/>
  <c r="I564" i="79"/>
  <c r="H565" i="79" s="1"/>
  <c r="I283" i="79"/>
  <c r="H284" i="79" s="1"/>
  <c r="I274" i="79"/>
  <c r="H275" i="79" s="1"/>
  <c r="I20" i="79"/>
  <c r="H21" i="79" s="1"/>
  <c r="G20" i="79"/>
  <c r="W20" i="79" s="1"/>
  <c r="G572" i="79"/>
  <c r="W572" i="79" s="1"/>
  <c r="G527" i="79"/>
  <c r="W527" i="79" s="1"/>
  <c r="I537" i="79"/>
  <c r="H538" i="79" s="1"/>
  <c r="G73" i="79"/>
  <c r="W73" i="79" s="1"/>
  <c r="H112" i="79"/>
  <c r="G102" i="79"/>
  <c r="W102" i="79" s="1"/>
  <c r="I301" i="79"/>
  <c r="H302" i="79" s="1"/>
  <c r="G55" i="79"/>
  <c r="W55" i="79" s="1"/>
  <c r="G46" i="79"/>
  <c r="W46" i="79" s="1"/>
  <c r="G254" i="79"/>
  <c r="W254" i="79" s="1"/>
  <c r="G528" i="79"/>
  <c r="W528" i="79" s="1"/>
  <c r="I528" i="79"/>
  <c r="H529" i="79" s="1"/>
  <c r="I74" i="79"/>
  <c r="H75" i="79" s="1"/>
  <c r="I105" i="80" l="1"/>
  <c r="H106" i="80" s="1"/>
  <c r="I538" i="80"/>
  <c r="G538" i="80" s="1"/>
  <c r="W538" i="80" s="1"/>
  <c r="I592" i="80"/>
  <c r="H593" i="80" s="1"/>
  <c r="I574" i="80"/>
  <c r="H575" i="80" s="1"/>
  <c r="G78" i="80"/>
  <c r="W78" i="80" s="1"/>
  <c r="I78" i="80"/>
  <c r="H79" i="80" s="1"/>
  <c r="I601" i="80"/>
  <c r="H602" i="80" s="1"/>
  <c r="K619" i="80"/>
  <c r="L609" i="80"/>
  <c r="G331" i="80"/>
  <c r="W331" i="80" s="1"/>
  <c r="I610" i="80"/>
  <c r="H611" i="80" s="1"/>
  <c r="G600" i="80"/>
  <c r="W600" i="80" s="1"/>
  <c r="G537" i="80"/>
  <c r="W537" i="80" s="1"/>
  <c r="G564" i="80"/>
  <c r="W564" i="80" s="1"/>
  <c r="I547" i="80"/>
  <c r="H548" i="80" s="1"/>
  <c r="I69" i="80"/>
  <c r="H70" i="80" s="1"/>
  <c r="I565" i="80"/>
  <c r="H566" i="80" s="1"/>
  <c r="I629" i="80"/>
  <c r="H620" i="80"/>
  <c r="I332" i="80"/>
  <c r="H333" i="80" s="1"/>
  <c r="G95" i="80"/>
  <c r="W95" i="80" s="1"/>
  <c r="G609" i="80"/>
  <c r="W609" i="80" s="1"/>
  <c r="H619" i="80"/>
  <c r="G546" i="80"/>
  <c r="W546" i="80" s="1"/>
  <c r="G68" i="80"/>
  <c r="W68" i="80" s="1"/>
  <c r="L112" i="80"/>
  <c r="K122" i="80"/>
  <c r="H122" i="80"/>
  <c r="G112" i="80"/>
  <c r="W112" i="80" s="1"/>
  <c r="I114" i="80"/>
  <c r="H115" i="80" s="1"/>
  <c r="G59" i="80"/>
  <c r="W59" i="80" s="1"/>
  <c r="G41" i="80"/>
  <c r="W41" i="80" s="1"/>
  <c r="I41" i="80"/>
  <c r="I96" i="80"/>
  <c r="H97" i="80" s="1"/>
  <c r="G86" i="80"/>
  <c r="W86" i="80" s="1"/>
  <c r="G277" i="80"/>
  <c r="W277" i="80" s="1"/>
  <c r="G50" i="80"/>
  <c r="W50" i="80" s="1"/>
  <c r="I60" i="80"/>
  <c r="H61" i="80" s="1"/>
  <c r="G60" i="80"/>
  <c r="W60" i="80" s="1"/>
  <c r="I556" i="80"/>
  <c r="H557" i="80" s="1"/>
  <c r="H360" i="80"/>
  <c r="G350" i="80"/>
  <c r="W350" i="80" s="1"/>
  <c r="I87" i="80"/>
  <c r="H88" i="80" s="1"/>
  <c r="I278" i="80"/>
  <c r="H279" i="80" s="1"/>
  <c r="I51" i="80"/>
  <c r="G51" i="80" s="1"/>
  <c r="W51" i="80" s="1"/>
  <c r="H133" i="80"/>
  <c r="I142" i="80"/>
  <c r="I583" i="80"/>
  <c r="H584" i="80" s="1"/>
  <c r="H351" i="80"/>
  <c r="I360" i="80"/>
  <c r="I296" i="80"/>
  <c r="H297" i="80" s="1"/>
  <c r="G296" i="80"/>
  <c r="W296" i="80" s="1"/>
  <c r="I323" i="80"/>
  <c r="H324" i="80" s="1"/>
  <c r="G323" i="80"/>
  <c r="W323" i="80" s="1"/>
  <c r="I314" i="80"/>
  <c r="H315" i="80" s="1"/>
  <c r="I123" i="80"/>
  <c r="H124" i="80" s="1"/>
  <c r="G555" i="80"/>
  <c r="W555" i="80" s="1"/>
  <c r="G77" i="80"/>
  <c r="W77" i="80" s="1"/>
  <c r="G104" i="80"/>
  <c r="W104" i="80" s="1"/>
  <c r="G40" i="80"/>
  <c r="W40" i="80" s="1"/>
  <c r="I287" i="80"/>
  <c r="H288" i="80" s="1"/>
  <c r="I341" i="80"/>
  <c r="H342" i="80" s="1"/>
  <c r="G341" i="80"/>
  <c r="W341" i="80" s="1"/>
  <c r="G295" i="80"/>
  <c r="W295" i="80" s="1"/>
  <c r="G305" i="80"/>
  <c r="W305" i="80" s="1"/>
  <c r="I305" i="80"/>
  <c r="H306" i="80" s="1"/>
  <c r="G591" i="80"/>
  <c r="W591" i="80" s="1"/>
  <c r="L350" i="80"/>
  <c r="K360" i="80"/>
  <c r="G573" i="80"/>
  <c r="W573" i="80" s="1"/>
  <c r="I275" i="79"/>
  <c r="G275" i="79" s="1"/>
  <c r="W275" i="79" s="1"/>
  <c r="I520" i="79"/>
  <c r="G520" i="79" s="1"/>
  <c r="W520" i="79" s="1"/>
  <c r="G537" i="79"/>
  <c r="W537" i="79" s="1"/>
  <c r="G283" i="79"/>
  <c r="W283" i="79" s="1"/>
  <c r="I84" i="79"/>
  <c r="H85" i="79" s="1"/>
  <c r="I338" i="79"/>
  <c r="H339" i="79" s="1"/>
  <c r="I583" i="79"/>
  <c r="H584" i="79" s="1"/>
  <c r="G583" i="79"/>
  <c r="W583" i="79" s="1"/>
  <c r="I547" i="79"/>
  <c r="H548" i="79" s="1"/>
  <c r="G519" i="79"/>
  <c r="W519" i="79" s="1"/>
  <c r="G65" i="79"/>
  <c r="W65" i="79" s="1"/>
  <c r="G57" i="79"/>
  <c r="W57" i="79" s="1"/>
  <c r="I57" i="79"/>
  <c r="H58" i="79" s="1"/>
  <c r="L621" i="79"/>
  <c r="K631" i="79"/>
  <c r="I66" i="79"/>
  <c r="H67" i="79" s="1"/>
  <c r="G66" i="79"/>
  <c r="W66" i="79" s="1"/>
  <c r="G564" i="79"/>
  <c r="W564" i="79" s="1"/>
  <c r="G573" i="79"/>
  <c r="W573" i="79" s="1"/>
  <c r="H103" i="79"/>
  <c r="I112" i="79"/>
  <c r="L102" i="79"/>
  <c r="K112" i="79"/>
  <c r="H601" i="79"/>
  <c r="G591" i="79"/>
  <c r="W591" i="79" s="1"/>
  <c r="I284" i="79"/>
  <c r="H285" i="79" s="1"/>
  <c r="G284" i="79"/>
  <c r="W284" i="79" s="1"/>
  <c r="I302" i="79"/>
  <c r="H303" i="79" s="1"/>
  <c r="I565" i="79"/>
  <c r="H566" i="79" s="1"/>
  <c r="I574" i="79"/>
  <c r="H575" i="79" s="1"/>
  <c r="I93" i="79"/>
  <c r="H94" i="79" s="1"/>
  <c r="G93" i="79"/>
  <c r="W93" i="79" s="1"/>
  <c r="I329" i="79"/>
  <c r="H330" i="79" s="1"/>
  <c r="I75" i="79"/>
  <c r="H76" i="79" s="1"/>
  <c r="G75" i="79"/>
  <c r="W75" i="79" s="1"/>
  <c r="G301" i="79"/>
  <c r="W301" i="79" s="1"/>
  <c r="H602" i="79"/>
  <c r="I611" i="79"/>
  <c r="G347" i="79"/>
  <c r="W347" i="79" s="1"/>
  <c r="I347" i="79"/>
  <c r="H348" i="79" s="1"/>
  <c r="H456" i="79"/>
  <c r="K366" i="79"/>
  <c r="L356" i="79"/>
  <c r="G74" i="79"/>
  <c r="W74" i="79" s="1"/>
  <c r="I21" i="79"/>
  <c r="G21" i="79"/>
  <c r="W21" i="79" s="1"/>
  <c r="I293" i="79"/>
  <c r="H294" i="79" s="1"/>
  <c r="I592" i="79"/>
  <c r="H593" i="79" s="1"/>
  <c r="I366" i="79"/>
  <c r="H357" i="79"/>
  <c r="G356" i="79"/>
  <c r="W356" i="79" s="1"/>
  <c r="G320" i="79"/>
  <c r="W320" i="79" s="1"/>
  <c r="I320" i="79"/>
  <c r="H321" i="79" s="1"/>
  <c r="G38" i="79"/>
  <c r="W38" i="79" s="1"/>
  <c r="G47" i="79"/>
  <c r="W47" i="79" s="1"/>
  <c r="I538" i="79"/>
  <c r="H539" i="79" s="1"/>
  <c r="I529" i="79"/>
  <c r="H530" i="79" s="1"/>
  <c r="G529" i="79"/>
  <c r="W529" i="79" s="1"/>
  <c r="G112" i="79"/>
  <c r="W112" i="79" s="1"/>
  <c r="H122" i="79"/>
  <c r="G274" i="79"/>
  <c r="W274" i="79" s="1"/>
  <c r="G56" i="79"/>
  <c r="W56" i="79" s="1"/>
  <c r="I311" i="79"/>
  <c r="H312" i="79" s="1"/>
  <c r="I556" i="79"/>
  <c r="H557" i="79" s="1"/>
  <c r="I30" i="79"/>
  <c r="H31" i="79" s="1"/>
  <c r="I39" i="79"/>
  <c r="H40" i="79" s="1"/>
  <c r="I48" i="79"/>
  <c r="H49" i="79" s="1"/>
  <c r="I288" i="80" l="1"/>
  <c r="H289" i="80" s="1"/>
  <c r="I315" i="80"/>
  <c r="H316" i="80" s="1"/>
  <c r="I584" i="80"/>
  <c r="H585" i="80" s="1"/>
  <c r="I88" i="80"/>
  <c r="H89" i="80" s="1"/>
  <c r="I115" i="80"/>
  <c r="H116" i="80" s="1"/>
  <c r="G115" i="80"/>
  <c r="W115" i="80" s="1"/>
  <c r="G69" i="80"/>
  <c r="W69" i="80" s="1"/>
  <c r="I611" i="80"/>
  <c r="H612" i="80" s="1"/>
  <c r="G574" i="80"/>
  <c r="W574" i="80" s="1"/>
  <c r="H143" i="80"/>
  <c r="I152" i="80"/>
  <c r="I70" i="80"/>
  <c r="H71" i="80" s="1"/>
  <c r="G70" i="80"/>
  <c r="W70" i="80" s="1"/>
  <c r="I575" i="80"/>
  <c r="H576" i="80" s="1"/>
  <c r="I306" i="80"/>
  <c r="H307" i="80" s="1"/>
  <c r="I324" i="80"/>
  <c r="H325" i="80" s="1"/>
  <c r="I133" i="80"/>
  <c r="H134" i="80" s="1"/>
  <c r="H370" i="80"/>
  <c r="G360" i="80"/>
  <c r="W360" i="80" s="1"/>
  <c r="G96" i="80"/>
  <c r="W96" i="80" s="1"/>
  <c r="H132" i="80"/>
  <c r="G122" i="80"/>
  <c r="W122" i="80" s="1"/>
  <c r="G332" i="80"/>
  <c r="W332" i="80" s="1"/>
  <c r="G547" i="80"/>
  <c r="W547" i="80" s="1"/>
  <c r="G592" i="80"/>
  <c r="W592" i="80" s="1"/>
  <c r="I557" i="80"/>
  <c r="H558" i="80" s="1"/>
  <c r="G557" i="80"/>
  <c r="W557" i="80" s="1"/>
  <c r="I97" i="80"/>
  <c r="H98" i="80" s="1"/>
  <c r="L122" i="80"/>
  <c r="K132" i="80"/>
  <c r="I333" i="80"/>
  <c r="H334" i="80" s="1"/>
  <c r="G333" i="80"/>
  <c r="W333" i="80" s="1"/>
  <c r="I548" i="80"/>
  <c r="G548" i="80"/>
  <c r="W548" i="80" s="1"/>
  <c r="K629" i="80"/>
  <c r="L619" i="80"/>
  <c r="I593" i="80"/>
  <c r="H594" i="80" s="1"/>
  <c r="I297" i="80"/>
  <c r="H298" i="80" s="1"/>
  <c r="G297" i="80"/>
  <c r="W297" i="80" s="1"/>
  <c r="G556" i="80"/>
  <c r="W556" i="80" s="1"/>
  <c r="I620" i="80"/>
  <c r="H621" i="80" s="1"/>
  <c r="G620" i="80"/>
  <c r="W620" i="80" s="1"/>
  <c r="G601" i="80"/>
  <c r="W601" i="80" s="1"/>
  <c r="I124" i="80"/>
  <c r="H125" i="80" s="1"/>
  <c r="I370" i="80"/>
  <c r="H361" i="80"/>
  <c r="I279" i="80"/>
  <c r="G279" i="80"/>
  <c r="W279" i="80" s="1"/>
  <c r="I639" i="80"/>
  <c r="H630" i="80"/>
  <c r="I602" i="80"/>
  <c r="H603" i="80" s="1"/>
  <c r="I351" i="80"/>
  <c r="H352" i="80" s="1"/>
  <c r="G278" i="80"/>
  <c r="W278" i="80" s="1"/>
  <c r="I61" i="80"/>
  <c r="G61" i="80" s="1"/>
  <c r="W61" i="80" s="1"/>
  <c r="I566" i="80"/>
  <c r="H567" i="80" s="1"/>
  <c r="I79" i="80"/>
  <c r="H80" i="80" s="1"/>
  <c r="G79" i="80"/>
  <c r="W79" i="80" s="1"/>
  <c r="G105" i="80"/>
  <c r="W105" i="80" s="1"/>
  <c r="I342" i="80"/>
  <c r="H343" i="80" s="1"/>
  <c r="G342" i="80"/>
  <c r="W342" i="80" s="1"/>
  <c r="G123" i="80"/>
  <c r="W123" i="80" s="1"/>
  <c r="L360" i="80"/>
  <c r="K370" i="80"/>
  <c r="G287" i="80"/>
  <c r="W287" i="80" s="1"/>
  <c r="G314" i="80"/>
  <c r="W314" i="80" s="1"/>
  <c r="G583" i="80"/>
  <c r="W583" i="80" s="1"/>
  <c r="G87" i="80"/>
  <c r="W87" i="80" s="1"/>
  <c r="G114" i="80"/>
  <c r="W114" i="80" s="1"/>
  <c r="G619" i="80"/>
  <c r="W619" i="80" s="1"/>
  <c r="H629" i="80"/>
  <c r="G565" i="80"/>
  <c r="W565" i="80" s="1"/>
  <c r="G610" i="80"/>
  <c r="W610" i="80" s="1"/>
  <c r="I106" i="80"/>
  <c r="H107" i="80" s="1"/>
  <c r="I94" i="79"/>
  <c r="H95" i="79" s="1"/>
  <c r="G84" i="79"/>
  <c r="W84" i="79" s="1"/>
  <c r="G556" i="79"/>
  <c r="W556" i="79" s="1"/>
  <c r="I530" i="79"/>
  <c r="G530" i="79"/>
  <c r="W530" i="79" s="1"/>
  <c r="I357" i="79"/>
  <c r="H358" i="79" s="1"/>
  <c r="I602" i="79"/>
  <c r="H603" i="79" s="1"/>
  <c r="G574" i="79"/>
  <c r="W574" i="79" s="1"/>
  <c r="I548" i="79"/>
  <c r="H549" i="79" s="1"/>
  <c r="I31" i="79"/>
  <c r="G31" i="79" s="1"/>
  <c r="W31" i="79" s="1"/>
  <c r="I557" i="79"/>
  <c r="H558" i="79" s="1"/>
  <c r="I285" i="79"/>
  <c r="G285" i="79" s="1"/>
  <c r="W285" i="79" s="1"/>
  <c r="I539" i="79"/>
  <c r="H540" i="79" s="1"/>
  <c r="I376" i="79"/>
  <c r="H367" i="79"/>
  <c r="G366" i="79"/>
  <c r="W366" i="79" s="1"/>
  <c r="I575" i="79"/>
  <c r="H576" i="79" s="1"/>
  <c r="H611" i="79"/>
  <c r="G601" i="79"/>
  <c r="W601" i="79" s="1"/>
  <c r="I67" i="79"/>
  <c r="H68" i="79" s="1"/>
  <c r="G67" i="79"/>
  <c r="W67" i="79" s="1"/>
  <c r="G547" i="79"/>
  <c r="W547" i="79" s="1"/>
  <c r="H612" i="79"/>
  <c r="I621" i="79"/>
  <c r="G48" i="79"/>
  <c r="W48" i="79" s="1"/>
  <c r="I593" i="79"/>
  <c r="H594" i="79" s="1"/>
  <c r="G593" i="79"/>
  <c r="W593" i="79" s="1"/>
  <c r="K376" i="79"/>
  <c r="L366" i="79"/>
  <c r="I566" i="79"/>
  <c r="H567" i="79" s="1"/>
  <c r="K122" i="79"/>
  <c r="L112" i="79"/>
  <c r="L631" i="79"/>
  <c r="K641" i="79"/>
  <c r="I49" i="79"/>
  <c r="H50" i="79" s="1"/>
  <c r="G49" i="79"/>
  <c r="W49" i="79" s="1"/>
  <c r="G538" i="79"/>
  <c r="W538" i="79" s="1"/>
  <c r="G592" i="79"/>
  <c r="W592" i="79" s="1"/>
  <c r="I76" i="79"/>
  <c r="H77" i="79" s="1"/>
  <c r="G76" i="79"/>
  <c r="W76" i="79" s="1"/>
  <c r="G565" i="79"/>
  <c r="W565" i="79" s="1"/>
  <c r="I584" i="79"/>
  <c r="H585" i="79" s="1"/>
  <c r="I312" i="79"/>
  <c r="H313" i="79" s="1"/>
  <c r="G311" i="79"/>
  <c r="W311" i="79" s="1"/>
  <c r="I40" i="79"/>
  <c r="H41" i="79" s="1"/>
  <c r="G40" i="79"/>
  <c r="W40" i="79" s="1"/>
  <c r="G39" i="79"/>
  <c r="W39" i="79" s="1"/>
  <c r="G293" i="79"/>
  <c r="W293" i="79" s="1"/>
  <c r="H466" i="79"/>
  <c r="G329" i="79"/>
  <c r="W329" i="79" s="1"/>
  <c r="G302" i="79"/>
  <c r="W302" i="79" s="1"/>
  <c r="H113" i="79"/>
  <c r="I122" i="79"/>
  <c r="G122" i="79" s="1"/>
  <c r="W122" i="79" s="1"/>
  <c r="I58" i="79"/>
  <c r="H59" i="79" s="1"/>
  <c r="G338" i="79"/>
  <c r="W338" i="79" s="1"/>
  <c r="G85" i="79"/>
  <c r="W85" i="79" s="1"/>
  <c r="I85" i="79"/>
  <c r="H86" i="79" s="1"/>
  <c r="G30" i="79"/>
  <c r="W30" i="79" s="1"/>
  <c r="H132" i="79"/>
  <c r="I321" i="79"/>
  <c r="H322" i="79" s="1"/>
  <c r="I294" i="79"/>
  <c r="H295" i="79" s="1"/>
  <c r="G294" i="79"/>
  <c r="W294" i="79" s="1"/>
  <c r="I348" i="79"/>
  <c r="H349" i="79" s="1"/>
  <c r="I330" i="79"/>
  <c r="H331" i="79" s="1"/>
  <c r="I303" i="79"/>
  <c r="H304" i="79" s="1"/>
  <c r="G303" i="79"/>
  <c r="W303" i="79" s="1"/>
  <c r="I103" i="79"/>
  <c r="H104" i="79" s="1"/>
  <c r="I339" i="79"/>
  <c r="H340" i="79" s="1"/>
  <c r="G339" i="79"/>
  <c r="W339" i="79" s="1"/>
  <c r="I80" i="80" l="1"/>
  <c r="H81" i="80" s="1"/>
  <c r="G602" i="80"/>
  <c r="W602" i="80" s="1"/>
  <c r="G124" i="80"/>
  <c r="W124" i="80" s="1"/>
  <c r="G593" i="80"/>
  <c r="W593" i="80" s="1"/>
  <c r="L132" i="80"/>
  <c r="K142" i="80"/>
  <c r="G324" i="80"/>
  <c r="W324" i="80" s="1"/>
  <c r="H153" i="80"/>
  <c r="I162" i="80"/>
  <c r="I89" i="80"/>
  <c r="H90" i="80" s="1"/>
  <c r="G89" i="80"/>
  <c r="W89" i="80" s="1"/>
  <c r="K380" i="80"/>
  <c r="L370" i="80"/>
  <c r="I567" i="80"/>
  <c r="H568" i="80" s="1"/>
  <c r="I125" i="80"/>
  <c r="H126" i="80" s="1"/>
  <c r="I594" i="80"/>
  <c r="H595" i="80" s="1"/>
  <c r="I325" i="80"/>
  <c r="H326" i="80" s="1"/>
  <c r="I143" i="80"/>
  <c r="H144" i="80" s="1"/>
  <c r="G88" i="80"/>
  <c r="W88" i="80" s="1"/>
  <c r="I603" i="80"/>
  <c r="H604" i="80" s="1"/>
  <c r="G603" i="80"/>
  <c r="W603" i="80" s="1"/>
  <c r="G629" i="80"/>
  <c r="W629" i="80" s="1"/>
  <c r="H639" i="80"/>
  <c r="G566" i="80"/>
  <c r="W566" i="80" s="1"/>
  <c r="I630" i="80"/>
  <c r="H631" i="80" s="1"/>
  <c r="G97" i="80"/>
  <c r="W97" i="80" s="1"/>
  <c r="H142" i="80"/>
  <c r="G132" i="80"/>
  <c r="W132" i="80" s="1"/>
  <c r="G306" i="80"/>
  <c r="W306" i="80" s="1"/>
  <c r="G584" i="80"/>
  <c r="W584" i="80" s="1"/>
  <c r="I649" i="80"/>
  <c r="H640" i="80"/>
  <c r="L629" i="80"/>
  <c r="K639" i="80"/>
  <c r="I98" i="80"/>
  <c r="H99" i="80" s="1"/>
  <c r="I307" i="80"/>
  <c r="H308" i="80" s="1"/>
  <c r="I612" i="80"/>
  <c r="H613" i="80" s="1"/>
  <c r="G585" i="80"/>
  <c r="W585" i="80" s="1"/>
  <c r="I585" i="80"/>
  <c r="H586" i="80" s="1"/>
  <c r="I621" i="80"/>
  <c r="H622" i="80" s="1"/>
  <c r="G621" i="80"/>
  <c r="W621" i="80" s="1"/>
  <c r="G576" i="80"/>
  <c r="W576" i="80" s="1"/>
  <c r="I576" i="80"/>
  <c r="H577" i="80" s="1"/>
  <c r="G611" i="80"/>
  <c r="W611" i="80" s="1"/>
  <c r="I316" i="80"/>
  <c r="H317" i="80" s="1"/>
  <c r="G316" i="80"/>
  <c r="W316" i="80" s="1"/>
  <c r="I343" i="80"/>
  <c r="H344" i="80" s="1"/>
  <c r="I558" i="80"/>
  <c r="G558" i="80" s="1"/>
  <c r="W558" i="80" s="1"/>
  <c r="H380" i="80"/>
  <c r="G370" i="80"/>
  <c r="W370" i="80" s="1"/>
  <c r="G575" i="80"/>
  <c r="W575" i="80" s="1"/>
  <c r="G315" i="80"/>
  <c r="W315" i="80" s="1"/>
  <c r="G106" i="80"/>
  <c r="W106" i="80" s="1"/>
  <c r="G351" i="80"/>
  <c r="W351" i="80" s="1"/>
  <c r="I361" i="80"/>
  <c r="H362" i="80" s="1"/>
  <c r="I134" i="80"/>
  <c r="H135" i="80" s="1"/>
  <c r="G134" i="80"/>
  <c r="W134" i="80" s="1"/>
  <c r="I289" i="80"/>
  <c r="G289" i="80"/>
  <c r="W289" i="80" s="1"/>
  <c r="I107" i="80"/>
  <c r="H108" i="80" s="1"/>
  <c r="I352" i="80"/>
  <c r="H353" i="80" s="1"/>
  <c r="I380" i="80"/>
  <c r="H371" i="80"/>
  <c r="I298" i="80"/>
  <c r="H299" i="80" s="1"/>
  <c r="I334" i="80"/>
  <c r="H335" i="80" s="1"/>
  <c r="G133" i="80"/>
  <c r="W133" i="80" s="1"/>
  <c r="I71" i="80"/>
  <c r="G71" i="80" s="1"/>
  <c r="W71" i="80" s="1"/>
  <c r="I116" i="80"/>
  <c r="H117" i="80" s="1"/>
  <c r="G288" i="80"/>
  <c r="W288" i="80" s="1"/>
  <c r="I349" i="79"/>
  <c r="H350" i="79" s="1"/>
  <c r="I612" i="79"/>
  <c r="H613" i="79" s="1"/>
  <c r="I558" i="79"/>
  <c r="H559" i="79" s="1"/>
  <c r="G558" i="79"/>
  <c r="W558" i="79" s="1"/>
  <c r="I358" i="79"/>
  <c r="H359" i="79" s="1"/>
  <c r="G358" i="79"/>
  <c r="W358" i="79" s="1"/>
  <c r="G340" i="79"/>
  <c r="W340" i="79" s="1"/>
  <c r="I340" i="79"/>
  <c r="H341" i="79" s="1"/>
  <c r="G348" i="79"/>
  <c r="W348" i="79" s="1"/>
  <c r="I86" i="79"/>
  <c r="H87" i="79" s="1"/>
  <c r="G312" i="79"/>
  <c r="W312" i="79" s="1"/>
  <c r="G566" i="79"/>
  <c r="W566" i="79" s="1"/>
  <c r="I367" i="79"/>
  <c r="H368" i="79" s="1"/>
  <c r="G357" i="79"/>
  <c r="W357" i="79" s="1"/>
  <c r="I567" i="79"/>
  <c r="H568" i="79" s="1"/>
  <c r="G103" i="79"/>
  <c r="W103" i="79" s="1"/>
  <c r="I295" i="79"/>
  <c r="G295" i="79" s="1"/>
  <c r="W295" i="79" s="1"/>
  <c r="H476" i="79"/>
  <c r="G584" i="79"/>
  <c r="W584" i="79" s="1"/>
  <c r="I50" i="79"/>
  <c r="H51" i="79" s="1"/>
  <c r="G50" i="79"/>
  <c r="W50" i="79" s="1"/>
  <c r="L376" i="79"/>
  <c r="K386" i="79"/>
  <c r="I68" i="79"/>
  <c r="H69" i="79" s="1"/>
  <c r="G539" i="79"/>
  <c r="W539" i="79" s="1"/>
  <c r="G548" i="79"/>
  <c r="W548" i="79" s="1"/>
  <c r="I322" i="79"/>
  <c r="H323" i="79" s="1"/>
  <c r="G322" i="79"/>
  <c r="W322" i="79" s="1"/>
  <c r="I585" i="79"/>
  <c r="H586" i="79" s="1"/>
  <c r="L641" i="79"/>
  <c r="K651" i="79"/>
  <c r="I540" i="79"/>
  <c r="G540" i="79"/>
  <c r="W540" i="79" s="1"/>
  <c r="I549" i="79"/>
  <c r="H550" i="79" s="1"/>
  <c r="G549" i="79"/>
  <c r="W549" i="79" s="1"/>
  <c r="I104" i="79"/>
  <c r="H105" i="79" s="1"/>
  <c r="I59" i="79"/>
  <c r="H60" i="79" s="1"/>
  <c r="I304" i="79"/>
  <c r="H305" i="79" s="1"/>
  <c r="G304" i="79"/>
  <c r="W304" i="79" s="1"/>
  <c r="G321" i="79"/>
  <c r="W321" i="79" s="1"/>
  <c r="G58" i="79"/>
  <c r="W58" i="79" s="1"/>
  <c r="I594" i="79"/>
  <c r="H595" i="79" s="1"/>
  <c r="G594" i="79"/>
  <c r="W594" i="79" s="1"/>
  <c r="H621" i="79"/>
  <c r="G611" i="79"/>
  <c r="W611" i="79" s="1"/>
  <c r="I313" i="79"/>
  <c r="H314" i="79" s="1"/>
  <c r="I331" i="79"/>
  <c r="H332" i="79" s="1"/>
  <c r="I576" i="79"/>
  <c r="H577" i="79" s="1"/>
  <c r="I603" i="79"/>
  <c r="H604" i="79" s="1"/>
  <c r="G603" i="79"/>
  <c r="W603" i="79" s="1"/>
  <c r="I95" i="79"/>
  <c r="H96" i="79" s="1"/>
  <c r="H377" i="79"/>
  <c r="I386" i="79"/>
  <c r="G376" i="79"/>
  <c r="W376" i="79" s="1"/>
  <c r="H123" i="79"/>
  <c r="I132" i="79"/>
  <c r="G330" i="79"/>
  <c r="W330" i="79" s="1"/>
  <c r="H142" i="79"/>
  <c r="I113" i="79"/>
  <c r="H114" i="79" s="1"/>
  <c r="G113" i="79"/>
  <c r="W113" i="79" s="1"/>
  <c r="I41" i="79"/>
  <c r="G41" i="79"/>
  <c r="W41" i="79" s="1"/>
  <c r="I77" i="79"/>
  <c r="H78" i="79" s="1"/>
  <c r="G77" i="79"/>
  <c r="W77" i="79" s="1"/>
  <c r="K132" i="79"/>
  <c r="L122" i="79"/>
  <c r="I631" i="79"/>
  <c r="H622" i="79"/>
  <c r="G575" i="79"/>
  <c r="W575" i="79" s="1"/>
  <c r="G557" i="79"/>
  <c r="W557" i="79" s="1"/>
  <c r="G602" i="79"/>
  <c r="W602" i="79" s="1"/>
  <c r="G94" i="79"/>
  <c r="W94" i="79" s="1"/>
  <c r="I631" i="80" l="1"/>
  <c r="H632" i="80" s="1"/>
  <c r="I144" i="80"/>
  <c r="H145" i="80" s="1"/>
  <c r="I568" i="80"/>
  <c r="G568" i="80" s="1"/>
  <c r="W568" i="80" s="1"/>
  <c r="I299" i="80"/>
  <c r="G299" i="80" s="1"/>
  <c r="W299" i="80" s="1"/>
  <c r="G116" i="80"/>
  <c r="W116" i="80" s="1"/>
  <c r="G298" i="80"/>
  <c r="W298" i="80" s="1"/>
  <c r="I317" i="80"/>
  <c r="H318" i="80" s="1"/>
  <c r="G612" i="80"/>
  <c r="W612" i="80" s="1"/>
  <c r="I640" i="80"/>
  <c r="H641" i="80" s="1"/>
  <c r="G630" i="80"/>
  <c r="W630" i="80" s="1"/>
  <c r="G143" i="80"/>
  <c r="W143" i="80" s="1"/>
  <c r="G567" i="80"/>
  <c r="W567" i="80" s="1"/>
  <c r="L142" i="80"/>
  <c r="K152" i="80"/>
  <c r="I117" i="80"/>
  <c r="H118" i="80" s="1"/>
  <c r="G371" i="80"/>
  <c r="W371" i="80" s="1"/>
  <c r="I371" i="80"/>
  <c r="H372" i="80" s="1"/>
  <c r="I613" i="80"/>
  <c r="H614" i="80" s="1"/>
  <c r="H650" i="80"/>
  <c r="I659" i="80"/>
  <c r="I326" i="80"/>
  <c r="H327" i="80" s="1"/>
  <c r="I390" i="80"/>
  <c r="H381" i="80"/>
  <c r="I135" i="80"/>
  <c r="H136" i="80" s="1"/>
  <c r="H390" i="80"/>
  <c r="G380" i="80"/>
  <c r="W380" i="80" s="1"/>
  <c r="I577" i="80"/>
  <c r="H578" i="80" s="1"/>
  <c r="G307" i="80"/>
  <c r="W307" i="80" s="1"/>
  <c r="G639" i="80"/>
  <c r="W639" i="80" s="1"/>
  <c r="H649" i="80"/>
  <c r="G325" i="80"/>
  <c r="W325" i="80" s="1"/>
  <c r="L380" i="80"/>
  <c r="K390" i="80"/>
  <c r="G352" i="80"/>
  <c r="W352" i="80" s="1"/>
  <c r="G361" i="80"/>
  <c r="W361" i="80" s="1"/>
  <c r="G308" i="80"/>
  <c r="W308" i="80" s="1"/>
  <c r="I308" i="80"/>
  <c r="H309" i="80" s="1"/>
  <c r="G594" i="80"/>
  <c r="W594" i="80" s="1"/>
  <c r="I353" i="80"/>
  <c r="H354" i="80" s="1"/>
  <c r="G353" i="80"/>
  <c r="W353" i="80" s="1"/>
  <c r="I99" i="80"/>
  <c r="H100" i="80" s="1"/>
  <c r="G99" i="80"/>
  <c r="W99" i="80" s="1"/>
  <c r="I595" i="80"/>
  <c r="H596" i="80" s="1"/>
  <c r="I90" i="80"/>
  <c r="H91" i="80" s="1"/>
  <c r="I362" i="80"/>
  <c r="H363" i="80" s="1"/>
  <c r="G362" i="80"/>
  <c r="W362" i="80" s="1"/>
  <c r="G334" i="80"/>
  <c r="W334" i="80" s="1"/>
  <c r="G107" i="80"/>
  <c r="W107" i="80" s="1"/>
  <c r="G343" i="80"/>
  <c r="W343" i="80" s="1"/>
  <c r="I622" i="80"/>
  <c r="H623" i="80" s="1"/>
  <c r="G98" i="80"/>
  <c r="W98" i="80" s="1"/>
  <c r="H152" i="80"/>
  <c r="G142" i="80"/>
  <c r="W142" i="80" s="1"/>
  <c r="I604" i="80"/>
  <c r="H605" i="80" s="1"/>
  <c r="G604" i="80"/>
  <c r="W604" i="80" s="1"/>
  <c r="G125" i="80"/>
  <c r="W125" i="80" s="1"/>
  <c r="I172" i="80"/>
  <c r="H163" i="80"/>
  <c r="G80" i="80"/>
  <c r="W80" i="80" s="1"/>
  <c r="I335" i="80"/>
  <c r="H336" i="80" s="1"/>
  <c r="I108" i="80"/>
  <c r="H109" i="80" s="1"/>
  <c r="I344" i="80"/>
  <c r="H345" i="80" s="1"/>
  <c r="G344" i="80"/>
  <c r="W344" i="80" s="1"/>
  <c r="G586" i="80"/>
  <c r="W586" i="80" s="1"/>
  <c r="I586" i="80"/>
  <c r="H587" i="80" s="1"/>
  <c r="L639" i="80"/>
  <c r="K649" i="80"/>
  <c r="I126" i="80"/>
  <c r="H127" i="80" s="1"/>
  <c r="G126" i="80"/>
  <c r="W126" i="80" s="1"/>
  <c r="I153" i="80"/>
  <c r="H154" i="80" s="1"/>
  <c r="G81" i="80"/>
  <c r="W81" i="80" s="1"/>
  <c r="I81" i="80"/>
  <c r="I69" i="79"/>
  <c r="H70" i="79" s="1"/>
  <c r="I368" i="79"/>
  <c r="H369" i="79" s="1"/>
  <c r="G78" i="79"/>
  <c r="W78" i="79" s="1"/>
  <c r="I78" i="79"/>
  <c r="H79" i="79" s="1"/>
  <c r="H133" i="79"/>
  <c r="I142" i="79"/>
  <c r="I604" i="79"/>
  <c r="H605" i="79" s="1"/>
  <c r="G621" i="79"/>
  <c r="W621" i="79" s="1"/>
  <c r="H631" i="79"/>
  <c r="G59" i="79"/>
  <c r="W59" i="79" s="1"/>
  <c r="G68" i="79"/>
  <c r="W68" i="79" s="1"/>
  <c r="I359" i="79"/>
  <c r="H360" i="79" s="1"/>
  <c r="L651" i="79"/>
  <c r="K661" i="79"/>
  <c r="G586" i="79"/>
  <c r="W586" i="79" s="1"/>
  <c r="I586" i="79"/>
  <c r="H587" i="79" s="1"/>
  <c r="G576" i="79"/>
  <c r="W576" i="79" s="1"/>
  <c r="I595" i="79"/>
  <c r="H596" i="79" s="1"/>
  <c r="G104" i="79"/>
  <c r="W104" i="79" s="1"/>
  <c r="G585" i="79"/>
  <c r="W585" i="79" s="1"/>
  <c r="G86" i="79"/>
  <c r="W86" i="79" s="1"/>
  <c r="I559" i="79"/>
  <c r="H560" i="79" s="1"/>
  <c r="I60" i="79"/>
  <c r="H61" i="79" s="1"/>
  <c r="I622" i="79"/>
  <c r="H623" i="79" s="1"/>
  <c r="I332" i="79"/>
  <c r="H333" i="79" s="1"/>
  <c r="I568" i="79"/>
  <c r="H569" i="79" s="1"/>
  <c r="G87" i="79"/>
  <c r="W87" i="79" s="1"/>
  <c r="I87" i="79"/>
  <c r="H88" i="79" s="1"/>
  <c r="G613" i="79"/>
  <c r="W613" i="79" s="1"/>
  <c r="I613" i="79"/>
  <c r="H614" i="79" s="1"/>
  <c r="G105" i="79"/>
  <c r="W105" i="79" s="1"/>
  <c r="I105" i="79"/>
  <c r="H106" i="79" s="1"/>
  <c r="H387" i="79"/>
  <c r="I396" i="79"/>
  <c r="G386" i="79"/>
  <c r="W386" i="79" s="1"/>
  <c r="H632" i="79"/>
  <c r="I641" i="79"/>
  <c r="I377" i="79"/>
  <c r="H378" i="79" s="1"/>
  <c r="G377" i="79"/>
  <c r="W377" i="79" s="1"/>
  <c r="G331" i="79"/>
  <c r="W331" i="79" s="1"/>
  <c r="I550" i="79"/>
  <c r="G550" i="79" s="1"/>
  <c r="W550" i="79" s="1"/>
  <c r="I323" i="79"/>
  <c r="H324" i="79" s="1"/>
  <c r="G51" i="79"/>
  <c r="W51" i="79" s="1"/>
  <c r="I51" i="79"/>
  <c r="G567" i="79"/>
  <c r="W567" i="79" s="1"/>
  <c r="G612" i="79"/>
  <c r="W612" i="79" s="1"/>
  <c r="I123" i="79"/>
  <c r="H124" i="79" s="1"/>
  <c r="K396" i="79"/>
  <c r="L386" i="79"/>
  <c r="G114" i="79"/>
  <c r="W114" i="79" s="1"/>
  <c r="I114" i="79"/>
  <c r="H115" i="79" s="1"/>
  <c r="G132" i="79"/>
  <c r="W132" i="79" s="1"/>
  <c r="G95" i="79"/>
  <c r="W95" i="79" s="1"/>
  <c r="G313" i="79"/>
  <c r="W313" i="79" s="1"/>
  <c r="I341" i="79"/>
  <c r="H342" i="79" s="1"/>
  <c r="G349" i="79"/>
  <c r="W349" i="79" s="1"/>
  <c r="I577" i="79"/>
  <c r="H578" i="79" s="1"/>
  <c r="K142" i="79"/>
  <c r="L132" i="79"/>
  <c r="H152" i="79"/>
  <c r="G142" i="79"/>
  <c r="W142" i="79" s="1"/>
  <c r="I96" i="79"/>
  <c r="H97" i="79" s="1"/>
  <c r="I314" i="79"/>
  <c r="H315" i="79" s="1"/>
  <c r="I305" i="79"/>
  <c r="G305" i="79" s="1"/>
  <c r="W305" i="79" s="1"/>
  <c r="G367" i="79"/>
  <c r="W367" i="79" s="1"/>
  <c r="I350" i="79"/>
  <c r="H351" i="79" s="1"/>
  <c r="G350" i="79"/>
  <c r="W350" i="79" s="1"/>
  <c r="I163" i="80" l="1"/>
  <c r="H164" i="80" s="1"/>
  <c r="G622" i="80"/>
  <c r="W622" i="80" s="1"/>
  <c r="I91" i="80"/>
  <c r="G91" i="80" s="1"/>
  <c r="W91" i="80" s="1"/>
  <c r="I309" i="80"/>
  <c r="G309" i="80" s="1"/>
  <c r="W309" i="80" s="1"/>
  <c r="G381" i="80"/>
  <c r="W381" i="80" s="1"/>
  <c r="I381" i="80"/>
  <c r="H382" i="80" s="1"/>
  <c r="I372" i="80"/>
  <c r="H373" i="80" s="1"/>
  <c r="G372" i="80"/>
  <c r="W372" i="80" s="1"/>
  <c r="I154" i="80"/>
  <c r="H155" i="80" s="1"/>
  <c r="G154" i="80"/>
  <c r="W154" i="80" s="1"/>
  <c r="H173" i="80"/>
  <c r="I182" i="80"/>
  <c r="G596" i="80"/>
  <c r="W596" i="80" s="1"/>
  <c r="I596" i="80"/>
  <c r="H597" i="80" s="1"/>
  <c r="I400" i="80"/>
  <c r="H391" i="80"/>
  <c r="I641" i="80"/>
  <c r="H642" i="80" s="1"/>
  <c r="G623" i="80"/>
  <c r="W623" i="80" s="1"/>
  <c r="I623" i="80"/>
  <c r="H624" i="80" s="1"/>
  <c r="G153" i="80"/>
  <c r="W153" i="80" s="1"/>
  <c r="G345" i="80"/>
  <c r="W345" i="80" s="1"/>
  <c r="I345" i="80"/>
  <c r="H346" i="80" s="1"/>
  <c r="G595" i="80"/>
  <c r="W595" i="80" s="1"/>
  <c r="G577" i="80"/>
  <c r="W577" i="80" s="1"/>
  <c r="G326" i="80"/>
  <c r="W326" i="80" s="1"/>
  <c r="G117" i="80"/>
  <c r="W117" i="80" s="1"/>
  <c r="G640" i="80"/>
  <c r="W640" i="80" s="1"/>
  <c r="I109" i="80"/>
  <c r="H110" i="80" s="1"/>
  <c r="I578" i="80"/>
  <c r="G578" i="80" s="1"/>
  <c r="W578" i="80" s="1"/>
  <c r="I327" i="80"/>
  <c r="H328" i="80" s="1"/>
  <c r="G327" i="80"/>
  <c r="W327" i="80" s="1"/>
  <c r="I118" i="80"/>
  <c r="H119" i="80" s="1"/>
  <c r="I127" i="80"/>
  <c r="H128" i="80" s="1"/>
  <c r="G108" i="80"/>
  <c r="W108" i="80" s="1"/>
  <c r="I605" i="80"/>
  <c r="H606" i="80" s="1"/>
  <c r="I100" i="80"/>
  <c r="H101" i="80" s="1"/>
  <c r="K400" i="80"/>
  <c r="L390" i="80"/>
  <c r="H660" i="80"/>
  <c r="I669" i="80"/>
  <c r="K162" i="80"/>
  <c r="L152" i="80"/>
  <c r="G317" i="80"/>
  <c r="W317" i="80" s="1"/>
  <c r="G144" i="80"/>
  <c r="W144" i="80" s="1"/>
  <c r="I336" i="80"/>
  <c r="H337" i="80" s="1"/>
  <c r="G336" i="80"/>
  <c r="W336" i="80" s="1"/>
  <c r="H400" i="80"/>
  <c r="G390" i="80"/>
  <c r="W390" i="80" s="1"/>
  <c r="I650" i="80"/>
  <c r="H651" i="80" s="1"/>
  <c r="G318" i="80"/>
  <c r="W318" i="80" s="1"/>
  <c r="I318" i="80"/>
  <c r="H319" i="80" s="1"/>
  <c r="I145" i="80"/>
  <c r="H146" i="80" s="1"/>
  <c r="G145" i="80"/>
  <c r="W145" i="80" s="1"/>
  <c r="K659" i="80"/>
  <c r="L649" i="80"/>
  <c r="G335" i="80"/>
  <c r="W335" i="80" s="1"/>
  <c r="H162" i="80"/>
  <c r="G152" i="80"/>
  <c r="W152" i="80" s="1"/>
  <c r="I363" i="80"/>
  <c r="H364" i="80" s="1"/>
  <c r="G363" i="80"/>
  <c r="W363" i="80" s="1"/>
  <c r="I354" i="80"/>
  <c r="H355" i="80" s="1"/>
  <c r="G135" i="80"/>
  <c r="W135" i="80" s="1"/>
  <c r="G613" i="80"/>
  <c r="W613" i="80" s="1"/>
  <c r="G631" i="80"/>
  <c r="W631" i="80" s="1"/>
  <c r="I587" i="80"/>
  <c r="H588" i="80" s="1"/>
  <c r="G90" i="80"/>
  <c r="W90" i="80" s="1"/>
  <c r="G649" i="80"/>
  <c r="W649" i="80" s="1"/>
  <c r="H659" i="80"/>
  <c r="I136" i="80"/>
  <c r="H137" i="80" s="1"/>
  <c r="I614" i="80"/>
  <c r="H615" i="80" s="1"/>
  <c r="G614" i="80"/>
  <c r="W614" i="80" s="1"/>
  <c r="I632" i="80"/>
  <c r="H633" i="80" s="1"/>
  <c r="I315" i="79"/>
  <c r="G315" i="79" s="1"/>
  <c r="W315" i="79" s="1"/>
  <c r="I623" i="79"/>
  <c r="H624" i="79" s="1"/>
  <c r="I596" i="79"/>
  <c r="H597" i="79" s="1"/>
  <c r="I360" i="79"/>
  <c r="H361" i="79" s="1"/>
  <c r="G360" i="79"/>
  <c r="W360" i="79" s="1"/>
  <c r="I133" i="79"/>
  <c r="H134" i="79" s="1"/>
  <c r="G96" i="79"/>
  <c r="W96" i="79" s="1"/>
  <c r="G323" i="79"/>
  <c r="W323" i="79" s="1"/>
  <c r="I632" i="79"/>
  <c r="H633" i="79" s="1"/>
  <c r="G632" i="79"/>
  <c r="W632" i="79" s="1"/>
  <c r="I88" i="79"/>
  <c r="H89" i="79" s="1"/>
  <c r="G60" i="79"/>
  <c r="W60" i="79" s="1"/>
  <c r="G595" i="79"/>
  <c r="W595" i="79" s="1"/>
  <c r="I79" i="79"/>
  <c r="H80" i="79" s="1"/>
  <c r="I651" i="79"/>
  <c r="H642" i="79"/>
  <c r="I324" i="79"/>
  <c r="H325" i="79" s="1"/>
  <c r="G324" i="79"/>
  <c r="W324" i="79" s="1"/>
  <c r="I351" i="79"/>
  <c r="H352" i="79" s="1"/>
  <c r="G341" i="79"/>
  <c r="W341" i="79" s="1"/>
  <c r="G123" i="79"/>
  <c r="W123" i="79" s="1"/>
  <c r="I406" i="79"/>
  <c r="H397" i="79"/>
  <c r="G396" i="79"/>
  <c r="W396" i="79" s="1"/>
  <c r="G568" i="79"/>
  <c r="W568" i="79" s="1"/>
  <c r="G559" i="79"/>
  <c r="W559" i="79" s="1"/>
  <c r="I587" i="79"/>
  <c r="H588" i="79" s="1"/>
  <c r="G631" i="79"/>
  <c r="W631" i="79" s="1"/>
  <c r="H641" i="79"/>
  <c r="G368" i="79"/>
  <c r="W368" i="79" s="1"/>
  <c r="K406" i="79"/>
  <c r="L396" i="79"/>
  <c r="G124" i="79"/>
  <c r="W124" i="79" s="1"/>
  <c r="I124" i="79"/>
  <c r="H125" i="79" s="1"/>
  <c r="G387" i="79"/>
  <c r="W387" i="79" s="1"/>
  <c r="I387" i="79"/>
  <c r="H388" i="79" s="1"/>
  <c r="I569" i="79"/>
  <c r="H570" i="79" s="1"/>
  <c r="I560" i="79"/>
  <c r="G560" i="79" s="1"/>
  <c r="W560" i="79" s="1"/>
  <c r="G369" i="79"/>
  <c r="W369" i="79" s="1"/>
  <c r="I369" i="79"/>
  <c r="H370" i="79" s="1"/>
  <c r="G578" i="79"/>
  <c r="W578" i="79" s="1"/>
  <c r="I578" i="79"/>
  <c r="H579" i="79" s="1"/>
  <c r="I342" i="79"/>
  <c r="H343" i="79" s="1"/>
  <c r="G342" i="79"/>
  <c r="W342" i="79" s="1"/>
  <c r="H162" i="79"/>
  <c r="G152" i="79"/>
  <c r="W152" i="79" s="1"/>
  <c r="I106" i="79"/>
  <c r="H107" i="79" s="1"/>
  <c r="G332" i="79"/>
  <c r="W332" i="79" s="1"/>
  <c r="L661" i="79"/>
  <c r="K671" i="79"/>
  <c r="G604" i="79"/>
  <c r="W604" i="79" s="1"/>
  <c r="I61" i="79"/>
  <c r="G61" i="79"/>
  <c r="W61" i="79" s="1"/>
  <c r="K152" i="79"/>
  <c r="L142" i="79"/>
  <c r="I333" i="79"/>
  <c r="H334" i="79" s="1"/>
  <c r="I605" i="79"/>
  <c r="H606" i="79" s="1"/>
  <c r="G69" i="79"/>
  <c r="W69" i="79" s="1"/>
  <c r="I97" i="79"/>
  <c r="H98" i="79" s="1"/>
  <c r="G314" i="79"/>
  <c r="W314" i="79" s="1"/>
  <c r="G577" i="79"/>
  <c r="W577" i="79" s="1"/>
  <c r="I115" i="79"/>
  <c r="H116" i="79" s="1"/>
  <c r="I378" i="79"/>
  <c r="H379" i="79" s="1"/>
  <c r="I614" i="79"/>
  <c r="H615" i="79" s="1"/>
  <c r="G622" i="79"/>
  <c r="W622" i="79" s="1"/>
  <c r="G359" i="79"/>
  <c r="W359" i="79" s="1"/>
  <c r="H143" i="79"/>
  <c r="I152" i="79"/>
  <c r="I70" i="79"/>
  <c r="H71" i="79" s="1"/>
  <c r="I633" i="80" l="1"/>
  <c r="H634" i="80" s="1"/>
  <c r="I146" i="80"/>
  <c r="H147" i="80" s="1"/>
  <c r="I337" i="80"/>
  <c r="H338" i="80" s="1"/>
  <c r="L400" i="80"/>
  <c r="K410" i="80"/>
  <c r="I119" i="80"/>
  <c r="H120" i="80" s="1"/>
  <c r="I624" i="80"/>
  <c r="H625" i="80" s="1"/>
  <c r="H183" i="80"/>
  <c r="I192" i="80"/>
  <c r="G632" i="80"/>
  <c r="W632" i="80" s="1"/>
  <c r="G587" i="80"/>
  <c r="W587" i="80" s="1"/>
  <c r="I364" i="80"/>
  <c r="H365" i="80" s="1"/>
  <c r="I319" i="80"/>
  <c r="G319" i="80" s="1"/>
  <c r="W319" i="80" s="1"/>
  <c r="G100" i="80"/>
  <c r="W100" i="80" s="1"/>
  <c r="G118" i="80"/>
  <c r="W118" i="80" s="1"/>
  <c r="I173" i="80"/>
  <c r="H174" i="80" s="1"/>
  <c r="G173" i="80"/>
  <c r="W173" i="80" s="1"/>
  <c r="G588" i="80"/>
  <c r="W588" i="80" s="1"/>
  <c r="I588" i="80"/>
  <c r="G101" i="80"/>
  <c r="W101" i="80" s="1"/>
  <c r="I101" i="80"/>
  <c r="G642" i="80"/>
  <c r="W642" i="80" s="1"/>
  <c r="I642" i="80"/>
  <c r="H643" i="80" s="1"/>
  <c r="I651" i="80"/>
  <c r="H652" i="80" s="1"/>
  <c r="G606" i="80"/>
  <c r="W606" i="80" s="1"/>
  <c r="I606" i="80"/>
  <c r="H607" i="80" s="1"/>
  <c r="G328" i="80"/>
  <c r="W328" i="80" s="1"/>
  <c r="I328" i="80"/>
  <c r="H329" i="80" s="1"/>
  <c r="G641" i="80"/>
  <c r="W641" i="80" s="1"/>
  <c r="I155" i="80"/>
  <c r="H156" i="80" s="1"/>
  <c r="I110" i="80"/>
  <c r="H111" i="80" s="1"/>
  <c r="I615" i="80"/>
  <c r="H616" i="80" s="1"/>
  <c r="H172" i="80"/>
  <c r="G162" i="80"/>
  <c r="W162" i="80" s="1"/>
  <c r="G136" i="80"/>
  <c r="W136" i="80" s="1"/>
  <c r="G650" i="80"/>
  <c r="W650" i="80" s="1"/>
  <c r="K172" i="80"/>
  <c r="L162" i="80"/>
  <c r="G605" i="80"/>
  <c r="W605" i="80" s="1"/>
  <c r="G391" i="80"/>
  <c r="W391" i="80" s="1"/>
  <c r="I391" i="80"/>
  <c r="H392" i="80" s="1"/>
  <c r="I128" i="80"/>
  <c r="H129" i="80" s="1"/>
  <c r="I137" i="80"/>
  <c r="H138" i="80" s="1"/>
  <c r="G137" i="80"/>
  <c r="W137" i="80" s="1"/>
  <c r="H670" i="80"/>
  <c r="I679" i="80"/>
  <c r="I346" i="80"/>
  <c r="H347" i="80" s="1"/>
  <c r="I410" i="80"/>
  <c r="H401" i="80"/>
  <c r="I373" i="80"/>
  <c r="H374" i="80" s="1"/>
  <c r="G373" i="80"/>
  <c r="W373" i="80" s="1"/>
  <c r="G163" i="80"/>
  <c r="W163" i="80" s="1"/>
  <c r="I355" i="80"/>
  <c r="H356" i="80" s="1"/>
  <c r="G659" i="80"/>
  <c r="W659" i="80" s="1"/>
  <c r="H669" i="80"/>
  <c r="G354" i="80"/>
  <c r="W354" i="80" s="1"/>
  <c r="K669" i="80"/>
  <c r="L659" i="80"/>
  <c r="H410" i="80"/>
  <c r="G400" i="80"/>
  <c r="W400" i="80" s="1"/>
  <c r="G660" i="80"/>
  <c r="W660" i="80" s="1"/>
  <c r="I660" i="80"/>
  <c r="H661" i="80" s="1"/>
  <c r="G127" i="80"/>
  <c r="W127" i="80" s="1"/>
  <c r="G109" i="80"/>
  <c r="W109" i="80" s="1"/>
  <c r="I597" i="80"/>
  <c r="H598" i="80" s="1"/>
  <c r="G597" i="80"/>
  <c r="W597" i="80" s="1"/>
  <c r="I382" i="80"/>
  <c r="H383" i="80" s="1"/>
  <c r="I164" i="80"/>
  <c r="H165" i="80" s="1"/>
  <c r="I98" i="79"/>
  <c r="H99" i="79" s="1"/>
  <c r="I89" i="79"/>
  <c r="H90" i="79" s="1"/>
  <c r="G70" i="79"/>
  <c r="W70" i="79" s="1"/>
  <c r="G378" i="79"/>
  <c r="W378" i="79" s="1"/>
  <c r="H172" i="79"/>
  <c r="K416" i="79"/>
  <c r="L406" i="79"/>
  <c r="I325" i="79"/>
  <c r="G325" i="79"/>
  <c r="W325" i="79" s="1"/>
  <c r="G88" i="79"/>
  <c r="W88" i="79" s="1"/>
  <c r="G361" i="79"/>
  <c r="W361" i="79" s="1"/>
  <c r="I361" i="79"/>
  <c r="H362" i="79" s="1"/>
  <c r="I570" i="79"/>
  <c r="G570" i="79" s="1"/>
  <c r="W570" i="79" s="1"/>
  <c r="I597" i="79"/>
  <c r="H598" i="79" s="1"/>
  <c r="H153" i="79"/>
  <c r="I162" i="79"/>
  <c r="G162" i="79" s="1"/>
  <c r="W162" i="79" s="1"/>
  <c r="G115" i="79"/>
  <c r="W115" i="79" s="1"/>
  <c r="G605" i="79"/>
  <c r="W605" i="79" s="1"/>
  <c r="K681" i="79"/>
  <c r="L671" i="79"/>
  <c r="I343" i="79"/>
  <c r="H344" i="79" s="1"/>
  <c r="G569" i="79"/>
  <c r="W569" i="79" s="1"/>
  <c r="G641" i="79"/>
  <c r="W641" i="79" s="1"/>
  <c r="H651" i="79"/>
  <c r="I416" i="79"/>
  <c r="H407" i="79"/>
  <c r="G406" i="79"/>
  <c r="W406" i="79" s="1"/>
  <c r="I661" i="79"/>
  <c r="H652" i="79"/>
  <c r="I633" i="79"/>
  <c r="H634" i="79" s="1"/>
  <c r="G596" i="79"/>
  <c r="W596" i="79" s="1"/>
  <c r="I606" i="79"/>
  <c r="H607" i="79" s="1"/>
  <c r="I397" i="79"/>
  <c r="H398" i="79" s="1"/>
  <c r="G397" i="79"/>
  <c r="W397" i="79" s="1"/>
  <c r="I143" i="79"/>
  <c r="H144" i="79" s="1"/>
  <c r="G143" i="79"/>
  <c r="W143" i="79" s="1"/>
  <c r="I116" i="79"/>
  <c r="H117" i="79" s="1"/>
  <c r="G116" i="79"/>
  <c r="W116" i="79" s="1"/>
  <c r="G333" i="79"/>
  <c r="W333" i="79" s="1"/>
  <c r="G579" i="79"/>
  <c r="W579" i="79" s="1"/>
  <c r="I579" i="79"/>
  <c r="H580" i="79" s="1"/>
  <c r="I388" i="79"/>
  <c r="H389" i="79" s="1"/>
  <c r="G79" i="79"/>
  <c r="W79" i="79" s="1"/>
  <c r="G623" i="79"/>
  <c r="W623" i="79" s="1"/>
  <c r="G615" i="79"/>
  <c r="W615" i="79" s="1"/>
  <c r="I615" i="79"/>
  <c r="H616" i="79" s="1"/>
  <c r="I334" i="79"/>
  <c r="H335" i="79" s="1"/>
  <c r="I588" i="79"/>
  <c r="H589" i="79" s="1"/>
  <c r="I80" i="79"/>
  <c r="H81" i="79" s="1"/>
  <c r="G80" i="79"/>
  <c r="W80" i="79" s="1"/>
  <c r="I624" i="79"/>
  <c r="H625" i="79" s="1"/>
  <c r="I71" i="79"/>
  <c r="G71" i="79" s="1"/>
  <c r="W71" i="79" s="1"/>
  <c r="G106" i="79"/>
  <c r="W106" i="79" s="1"/>
  <c r="I370" i="79"/>
  <c r="H371" i="79" s="1"/>
  <c r="G370" i="79"/>
  <c r="W370" i="79" s="1"/>
  <c r="I125" i="79"/>
  <c r="H126" i="79" s="1"/>
  <c r="G125" i="79"/>
  <c r="W125" i="79" s="1"/>
  <c r="G587" i="79"/>
  <c r="W587" i="79" s="1"/>
  <c r="G351" i="79"/>
  <c r="W351" i="79" s="1"/>
  <c r="G133" i="79"/>
  <c r="W133" i="79" s="1"/>
  <c r="G379" i="79"/>
  <c r="W379" i="79" s="1"/>
  <c r="I379" i="79"/>
  <c r="H380" i="79" s="1"/>
  <c r="I642" i="79"/>
  <c r="H643" i="79" s="1"/>
  <c r="G614" i="79"/>
  <c r="W614" i="79" s="1"/>
  <c r="G97" i="79"/>
  <c r="W97" i="79" s="1"/>
  <c r="K162" i="79"/>
  <c r="L152" i="79"/>
  <c r="G107" i="79"/>
  <c r="W107" i="79" s="1"/>
  <c r="I107" i="79"/>
  <c r="H108" i="79" s="1"/>
  <c r="I352" i="79"/>
  <c r="H353" i="79" s="1"/>
  <c r="G352" i="79"/>
  <c r="W352" i="79" s="1"/>
  <c r="I134" i="79"/>
  <c r="H135" i="79" s="1"/>
  <c r="L172" i="80" l="1"/>
  <c r="K182" i="80"/>
  <c r="I598" i="80"/>
  <c r="G598" i="80" s="1"/>
  <c r="W598" i="80" s="1"/>
  <c r="K679" i="80"/>
  <c r="L669" i="80"/>
  <c r="I374" i="80"/>
  <c r="H375" i="80" s="1"/>
  <c r="I138" i="80"/>
  <c r="H139" i="80" s="1"/>
  <c r="G155" i="80"/>
  <c r="W155" i="80" s="1"/>
  <c r="G651" i="80"/>
  <c r="W651" i="80" s="1"/>
  <c r="I174" i="80"/>
  <c r="H175" i="80" s="1"/>
  <c r="I401" i="80"/>
  <c r="H402" i="80" s="1"/>
  <c r="I129" i="80"/>
  <c r="H130" i="80" s="1"/>
  <c r="G129" i="80"/>
  <c r="W129" i="80" s="1"/>
  <c r="I156" i="80"/>
  <c r="H157" i="80" s="1"/>
  <c r="I643" i="80"/>
  <c r="H644" i="80" s="1"/>
  <c r="H193" i="80"/>
  <c r="I202" i="80"/>
  <c r="G337" i="80"/>
  <c r="W337" i="80" s="1"/>
  <c r="G669" i="80"/>
  <c r="W669" i="80" s="1"/>
  <c r="H679" i="80"/>
  <c r="I420" i="80"/>
  <c r="H411" i="80"/>
  <c r="G128" i="80"/>
  <c r="W128" i="80" s="1"/>
  <c r="I183" i="80"/>
  <c r="H184" i="80" s="1"/>
  <c r="G183" i="80"/>
  <c r="W183" i="80" s="1"/>
  <c r="I338" i="80"/>
  <c r="H339" i="80" s="1"/>
  <c r="I652" i="80"/>
  <c r="H653" i="80" s="1"/>
  <c r="G164" i="80"/>
  <c r="W164" i="80" s="1"/>
  <c r="I661" i="80"/>
  <c r="H662" i="80" s="1"/>
  <c r="G346" i="80"/>
  <c r="W346" i="80" s="1"/>
  <c r="I392" i="80"/>
  <c r="H393" i="80" s="1"/>
  <c r="G392" i="80"/>
  <c r="W392" i="80" s="1"/>
  <c r="H182" i="80"/>
  <c r="G172" i="80"/>
  <c r="W172" i="80" s="1"/>
  <c r="I329" i="80"/>
  <c r="G329" i="80" s="1"/>
  <c r="W329" i="80" s="1"/>
  <c r="G624" i="80"/>
  <c r="W624" i="80" s="1"/>
  <c r="G146" i="80"/>
  <c r="W146" i="80" s="1"/>
  <c r="I165" i="80"/>
  <c r="H166" i="80" s="1"/>
  <c r="G165" i="80"/>
  <c r="W165" i="80" s="1"/>
  <c r="I347" i="80"/>
  <c r="H348" i="80" s="1"/>
  <c r="G616" i="80"/>
  <c r="W616" i="80" s="1"/>
  <c r="I616" i="80"/>
  <c r="H617" i="80" s="1"/>
  <c r="I625" i="80"/>
  <c r="H626" i="80" s="1"/>
  <c r="G625" i="80"/>
  <c r="W625" i="80" s="1"/>
  <c r="I147" i="80"/>
  <c r="H148" i="80" s="1"/>
  <c r="G111" i="80"/>
  <c r="W111" i="80" s="1"/>
  <c r="I111" i="80"/>
  <c r="I356" i="80"/>
  <c r="H357" i="80" s="1"/>
  <c r="G382" i="80"/>
  <c r="W382" i="80" s="1"/>
  <c r="G355" i="80"/>
  <c r="W355" i="80" s="1"/>
  <c r="H680" i="80"/>
  <c r="I689" i="80"/>
  <c r="G615" i="80"/>
  <c r="W615" i="80" s="1"/>
  <c r="I607" i="80"/>
  <c r="H608" i="80" s="1"/>
  <c r="G364" i="80"/>
  <c r="W364" i="80" s="1"/>
  <c r="G119" i="80"/>
  <c r="W119" i="80" s="1"/>
  <c r="G633" i="80"/>
  <c r="W633" i="80" s="1"/>
  <c r="L410" i="80"/>
  <c r="K420" i="80"/>
  <c r="G383" i="80"/>
  <c r="W383" i="80" s="1"/>
  <c r="I383" i="80"/>
  <c r="H384" i="80" s="1"/>
  <c r="H420" i="80"/>
  <c r="G410" i="80"/>
  <c r="W410" i="80" s="1"/>
  <c r="I670" i="80"/>
  <c r="H671" i="80" s="1"/>
  <c r="G110" i="80"/>
  <c r="W110" i="80" s="1"/>
  <c r="I365" i="80"/>
  <c r="H366" i="80" s="1"/>
  <c r="I120" i="80"/>
  <c r="H121" i="80" s="1"/>
  <c r="G120" i="80"/>
  <c r="W120" i="80" s="1"/>
  <c r="I634" i="80"/>
  <c r="H635" i="80" s="1"/>
  <c r="G634" i="80"/>
  <c r="W634" i="80" s="1"/>
  <c r="I335" i="79"/>
  <c r="G335" i="79" s="1"/>
  <c r="W335" i="79" s="1"/>
  <c r="I607" i="79"/>
  <c r="H608" i="79" s="1"/>
  <c r="I407" i="79"/>
  <c r="H408" i="79" s="1"/>
  <c r="G407" i="79"/>
  <c r="W407" i="79" s="1"/>
  <c r="K691" i="79"/>
  <c r="L681" i="79"/>
  <c r="G134" i="79"/>
  <c r="W134" i="79" s="1"/>
  <c r="G624" i="79"/>
  <c r="W624" i="79" s="1"/>
  <c r="I616" i="79"/>
  <c r="H617" i="79" s="1"/>
  <c r="G606" i="79"/>
  <c r="W606" i="79" s="1"/>
  <c r="H417" i="79"/>
  <c r="I426" i="79"/>
  <c r="G416" i="79"/>
  <c r="W416" i="79" s="1"/>
  <c r="I362" i="79"/>
  <c r="H363" i="79" s="1"/>
  <c r="H182" i="79"/>
  <c r="K172" i="79"/>
  <c r="L162" i="79"/>
  <c r="I643" i="79"/>
  <c r="H644" i="79" s="1"/>
  <c r="I634" i="79"/>
  <c r="H635" i="79" s="1"/>
  <c r="H163" i="79"/>
  <c r="I172" i="79"/>
  <c r="I135" i="79"/>
  <c r="H136" i="79" s="1"/>
  <c r="G135" i="79"/>
  <c r="W135" i="79" s="1"/>
  <c r="H661" i="79"/>
  <c r="G651" i="79"/>
  <c r="W651" i="79" s="1"/>
  <c r="I117" i="79"/>
  <c r="H118" i="79" s="1"/>
  <c r="I81" i="79"/>
  <c r="G81" i="79"/>
  <c r="W81" i="79" s="1"/>
  <c r="G633" i="79"/>
  <c r="W633" i="79" s="1"/>
  <c r="I153" i="79"/>
  <c r="H154" i="79" s="1"/>
  <c r="G153" i="79"/>
  <c r="W153" i="79" s="1"/>
  <c r="I90" i="79"/>
  <c r="H91" i="79" s="1"/>
  <c r="I353" i="79"/>
  <c r="H354" i="79" s="1"/>
  <c r="G353" i="79"/>
  <c r="W353" i="79" s="1"/>
  <c r="G642" i="79"/>
  <c r="W642" i="79" s="1"/>
  <c r="I108" i="79"/>
  <c r="H109" i="79" s="1"/>
  <c r="I380" i="79"/>
  <c r="H381" i="79" s="1"/>
  <c r="G380" i="79"/>
  <c r="W380" i="79" s="1"/>
  <c r="I371" i="79"/>
  <c r="H372" i="79" s="1"/>
  <c r="G588" i="79"/>
  <c r="W588" i="79" s="1"/>
  <c r="G388" i="79"/>
  <c r="W388" i="79" s="1"/>
  <c r="I144" i="79"/>
  <c r="H145" i="79" s="1"/>
  <c r="G144" i="79"/>
  <c r="W144" i="79" s="1"/>
  <c r="I652" i="79"/>
  <c r="H653" i="79" s="1"/>
  <c r="G343" i="79"/>
  <c r="W343" i="79" s="1"/>
  <c r="G597" i="79"/>
  <c r="W597" i="79" s="1"/>
  <c r="G89" i="79"/>
  <c r="W89" i="79" s="1"/>
  <c r="I389" i="79"/>
  <c r="H390" i="79" s="1"/>
  <c r="I671" i="79"/>
  <c r="H662" i="79"/>
  <c r="I344" i="79"/>
  <c r="H345" i="79" s="1"/>
  <c r="I598" i="79"/>
  <c r="H599" i="79" s="1"/>
  <c r="I99" i="79"/>
  <c r="H100" i="79" s="1"/>
  <c r="G99" i="79"/>
  <c r="W99" i="79" s="1"/>
  <c r="I625" i="79"/>
  <c r="H626" i="79" s="1"/>
  <c r="G625" i="79"/>
  <c r="W625" i="79" s="1"/>
  <c r="I126" i="79"/>
  <c r="H127" i="79" s="1"/>
  <c r="I589" i="79"/>
  <c r="H590" i="79" s="1"/>
  <c r="G334" i="79"/>
  <c r="W334" i="79" s="1"/>
  <c r="I580" i="79"/>
  <c r="G580" i="79" s="1"/>
  <c r="W580" i="79" s="1"/>
  <c r="I398" i="79"/>
  <c r="H399" i="79" s="1"/>
  <c r="K426" i="79"/>
  <c r="L416" i="79"/>
  <c r="G98" i="79"/>
  <c r="W98" i="79" s="1"/>
  <c r="I671" i="80" l="1"/>
  <c r="H672" i="80" s="1"/>
  <c r="H203" i="80"/>
  <c r="I212" i="80"/>
  <c r="I402" i="80"/>
  <c r="H403" i="80" s="1"/>
  <c r="I375" i="80"/>
  <c r="H376" i="80" s="1"/>
  <c r="I626" i="80"/>
  <c r="H627" i="80" s="1"/>
  <c r="G626" i="80"/>
  <c r="W626" i="80" s="1"/>
  <c r="I662" i="80"/>
  <c r="H663" i="80" s="1"/>
  <c r="I184" i="80"/>
  <c r="H185" i="80" s="1"/>
  <c r="I193" i="80"/>
  <c r="H194" i="80" s="1"/>
  <c r="G401" i="80"/>
  <c r="W401" i="80" s="1"/>
  <c r="G374" i="80"/>
  <c r="W374" i="80" s="1"/>
  <c r="G670" i="80"/>
  <c r="W670" i="80" s="1"/>
  <c r="I635" i="80"/>
  <c r="H636" i="80" s="1"/>
  <c r="G356" i="80"/>
  <c r="W356" i="80" s="1"/>
  <c r="I617" i="80"/>
  <c r="H618" i="80" s="1"/>
  <c r="G661" i="80"/>
  <c r="W661" i="80" s="1"/>
  <c r="G643" i="80"/>
  <c r="W643" i="80" s="1"/>
  <c r="G174" i="80"/>
  <c r="W174" i="80" s="1"/>
  <c r="I608" i="80"/>
  <c r="G608" i="80"/>
  <c r="W608" i="80" s="1"/>
  <c r="I357" i="80"/>
  <c r="H358" i="80" s="1"/>
  <c r="G357" i="80"/>
  <c r="W357" i="80" s="1"/>
  <c r="I411" i="80"/>
  <c r="H412" i="80" s="1"/>
  <c r="I644" i="80"/>
  <c r="H645" i="80" s="1"/>
  <c r="G644" i="80"/>
  <c r="W644" i="80" s="1"/>
  <c r="I175" i="80"/>
  <c r="H176" i="80" s="1"/>
  <c r="L679" i="80"/>
  <c r="K689" i="80"/>
  <c r="H430" i="80"/>
  <c r="G420" i="80"/>
  <c r="W420" i="80" s="1"/>
  <c r="I121" i="80"/>
  <c r="G121" i="80" s="1"/>
  <c r="W121" i="80" s="1"/>
  <c r="I384" i="80"/>
  <c r="H385" i="80" s="1"/>
  <c r="G607" i="80"/>
  <c r="W607" i="80" s="1"/>
  <c r="G347" i="80"/>
  <c r="W347" i="80" s="1"/>
  <c r="G652" i="80"/>
  <c r="W652" i="80" s="1"/>
  <c r="I430" i="80"/>
  <c r="H421" i="80"/>
  <c r="G156" i="80"/>
  <c r="W156" i="80" s="1"/>
  <c r="I366" i="80"/>
  <c r="H367" i="80" s="1"/>
  <c r="G366" i="80"/>
  <c r="W366" i="80" s="1"/>
  <c r="I348" i="80"/>
  <c r="H349" i="80" s="1"/>
  <c r="H192" i="80"/>
  <c r="G182" i="80"/>
  <c r="W182" i="80" s="1"/>
  <c r="I653" i="80"/>
  <c r="H654" i="80" s="1"/>
  <c r="G653" i="80"/>
  <c r="W653" i="80" s="1"/>
  <c r="G679" i="80"/>
  <c r="W679" i="80" s="1"/>
  <c r="H689" i="80"/>
  <c r="I157" i="80"/>
  <c r="H158" i="80" s="1"/>
  <c r="G157" i="80"/>
  <c r="W157" i="80" s="1"/>
  <c r="G365" i="80"/>
  <c r="W365" i="80" s="1"/>
  <c r="L420" i="80"/>
  <c r="K430" i="80"/>
  <c r="H690" i="80"/>
  <c r="I699" i="80"/>
  <c r="G147" i="80"/>
  <c r="W147" i="80" s="1"/>
  <c r="I339" i="80"/>
  <c r="G339" i="80"/>
  <c r="W339" i="80" s="1"/>
  <c r="I139" i="80"/>
  <c r="H140" i="80" s="1"/>
  <c r="G139" i="80"/>
  <c r="W139" i="80" s="1"/>
  <c r="L182" i="80"/>
  <c r="K192" i="80"/>
  <c r="I680" i="80"/>
  <c r="H681" i="80" s="1"/>
  <c r="I148" i="80"/>
  <c r="H149" i="80" s="1"/>
  <c r="I166" i="80"/>
  <c r="H167" i="80" s="1"/>
  <c r="I393" i="80"/>
  <c r="H394" i="80" s="1"/>
  <c r="G338" i="80"/>
  <c r="W338" i="80" s="1"/>
  <c r="I130" i="80"/>
  <c r="H131" i="80" s="1"/>
  <c r="G138" i="80"/>
  <c r="W138" i="80" s="1"/>
  <c r="H671" i="79"/>
  <c r="G661" i="79"/>
  <c r="W661" i="79" s="1"/>
  <c r="I91" i="79"/>
  <c r="G91" i="79" s="1"/>
  <c r="W91" i="79" s="1"/>
  <c r="G398" i="79"/>
  <c r="W398" i="79" s="1"/>
  <c r="H427" i="79"/>
  <c r="I436" i="79"/>
  <c r="G426" i="79"/>
  <c r="W426" i="79" s="1"/>
  <c r="I390" i="79"/>
  <c r="H391" i="79" s="1"/>
  <c r="I145" i="79"/>
  <c r="H146" i="79" s="1"/>
  <c r="G145" i="79"/>
  <c r="W145" i="79" s="1"/>
  <c r="G108" i="79"/>
  <c r="W108" i="79" s="1"/>
  <c r="I136" i="79"/>
  <c r="H137" i="79" s="1"/>
  <c r="K182" i="79"/>
  <c r="L172" i="79"/>
  <c r="I408" i="79"/>
  <c r="H409" i="79" s="1"/>
  <c r="I345" i="79"/>
  <c r="G345" i="79"/>
  <c r="W345" i="79" s="1"/>
  <c r="G662" i="79"/>
  <c r="W662" i="79" s="1"/>
  <c r="I662" i="79"/>
  <c r="H663" i="79" s="1"/>
  <c r="G652" i="79"/>
  <c r="W652" i="79" s="1"/>
  <c r="G109" i="79"/>
  <c r="W109" i="79" s="1"/>
  <c r="I109" i="79"/>
  <c r="H110" i="79" s="1"/>
  <c r="I100" i="79"/>
  <c r="H101" i="79" s="1"/>
  <c r="G389" i="79"/>
  <c r="W389" i="79" s="1"/>
  <c r="H173" i="79"/>
  <c r="I182" i="79"/>
  <c r="G172" i="79"/>
  <c r="W172" i="79" s="1"/>
  <c r="I617" i="79"/>
  <c r="H618" i="79" s="1"/>
  <c r="G608" i="79"/>
  <c r="W608" i="79" s="1"/>
  <c r="I608" i="79"/>
  <c r="H609" i="79" s="1"/>
  <c r="I127" i="79"/>
  <c r="H128" i="79" s="1"/>
  <c r="G127" i="79"/>
  <c r="W127" i="79" s="1"/>
  <c r="I381" i="79"/>
  <c r="H382" i="79" s="1"/>
  <c r="G381" i="79"/>
  <c r="W381" i="79" s="1"/>
  <c r="G643" i="79"/>
  <c r="W643" i="79" s="1"/>
  <c r="I154" i="79"/>
  <c r="H155" i="79" s="1"/>
  <c r="G154" i="79"/>
  <c r="W154" i="79" s="1"/>
  <c r="I590" i="79"/>
  <c r="G590" i="79"/>
  <c r="W590" i="79" s="1"/>
  <c r="I163" i="79"/>
  <c r="H164" i="79" s="1"/>
  <c r="H192" i="79"/>
  <c r="G182" i="79"/>
  <c r="W182" i="79" s="1"/>
  <c r="G616" i="79"/>
  <c r="W616" i="79" s="1"/>
  <c r="G607" i="79"/>
  <c r="W607" i="79" s="1"/>
  <c r="I399" i="79"/>
  <c r="H400" i="79" s="1"/>
  <c r="G399" i="79"/>
  <c r="W399" i="79" s="1"/>
  <c r="I644" i="79"/>
  <c r="H645" i="79" s="1"/>
  <c r="L691" i="79"/>
  <c r="K701" i="79"/>
  <c r="I681" i="79"/>
  <c r="H672" i="79"/>
  <c r="I599" i="79"/>
  <c r="H600" i="79" s="1"/>
  <c r="G599" i="79"/>
  <c r="W599" i="79" s="1"/>
  <c r="G589" i="79"/>
  <c r="W589" i="79" s="1"/>
  <c r="G598" i="79"/>
  <c r="W598" i="79" s="1"/>
  <c r="G371" i="79"/>
  <c r="W371" i="79" s="1"/>
  <c r="G354" i="79"/>
  <c r="W354" i="79" s="1"/>
  <c r="I354" i="79"/>
  <c r="H355" i="79" s="1"/>
  <c r="G117" i="79"/>
  <c r="W117" i="79" s="1"/>
  <c r="G634" i="79"/>
  <c r="W634" i="79" s="1"/>
  <c r="G362" i="79"/>
  <c r="W362" i="79" s="1"/>
  <c r="G653" i="79"/>
  <c r="W653" i="79" s="1"/>
  <c r="I653" i="79"/>
  <c r="H654" i="79" s="1"/>
  <c r="G626" i="79"/>
  <c r="W626" i="79" s="1"/>
  <c r="I626" i="79"/>
  <c r="H627" i="79" s="1"/>
  <c r="I417" i="79"/>
  <c r="H418" i="79" s="1"/>
  <c r="K436" i="79"/>
  <c r="L426" i="79"/>
  <c r="G126" i="79"/>
  <c r="W126" i="79" s="1"/>
  <c r="G344" i="79"/>
  <c r="W344" i="79" s="1"/>
  <c r="I372" i="79"/>
  <c r="H373" i="79" s="1"/>
  <c r="G90" i="79"/>
  <c r="W90" i="79" s="1"/>
  <c r="I118" i="79"/>
  <c r="H119" i="79" s="1"/>
  <c r="I635" i="79"/>
  <c r="H636" i="79" s="1"/>
  <c r="I363" i="79"/>
  <c r="H364" i="79" s="1"/>
  <c r="G363" i="79"/>
  <c r="W363" i="79" s="1"/>
  <c r="L689" i="80" l="1"/>
  <c r="K699" i="80"/>
  <c r="I681" i="80"/>
  <c r="H682" i="80" s="1"/>
  <c r="G166" i="80"/>
  <c r="W166" i="80" s="1"/>
  <c r="I140" i="80"/>
  <c r="H141" i="80" s="1"/>
  <c r="G140" i="80"/>
  <c r="W140" i="80" s="1"/>
  <c r="H202" i="80"/>
  <c r="G192" i="80"/>
  <c r="W192" i="80" s="1"/>
  <c r="H440" i="80"/>
  <c r="G430" i="80"/>
  <c r="W430" i="80" s="1"/>
  <c r="G411" i="80"/>
  <c r="W411" i="80" s="1"/>
  <c r="G617" i="80"/>
  <c r="W617" i="80" s="1"/>
  <c r="G193" i="80"/>
  <c r="W193" i="80" s="1"/>
  <c r="G375" i="80"/>
  <c r="W375" i="80" s="1"/>
  <c r="I618" i="80"/>
  <c r="G618" i="80" s="1"/>
  <c r="W618" i="80" s="1"/>
  <c r="G130" i="80"/>
  <c r="W130" i="80" s="1"/>
  <c r="G148" i="80"/>
  <c r="W148" i="80" s="1"/>
  <c r="I158" i="80"/>
  <c r="H159" i="80" s="1"/>
  <c r="G348" i="80"/>
  <c r="W348" i="80" s="1"/>
  <c r="G358" i="80"/>
  <c r="W358" i="80" s="1"/>
  <c r="I358" i="80"/>
  <c r="H359" i="80" s="1"/>
  <c r="G184" i="80"/>
  <c r="W184" i="80" s="1"/>
  <c r="G402" i="80"/>
  <c r="W402" i="80" s="1"/>
  <c r="I149" i="80"/>
  <c r="H150" i="80" s="1"/>
  <c r="G149" i="80"/>
  <c r="W149" i="80" s="1"/>
  <c r="I385" i="80"/>
  <c r="H386" i="80" s="1"/>
  <c r="I176" i="80"/>
  <c r="H177" i="80" s="1"/>
  <c r="I636" i="80"/>
  <c r="H637" i="80" s="1"/>
  <c r="G636" i="80"/>
  <c r="W636" i="80" s="1"/>
  <c r="I185" i="80"/>
  <c r="H186" i="80" s="1"/>
  <c r="I403" i="80"/>
  <c r="H404" i="80" s="1"/>
  <c r="G689" i="80"/>
  <c r="W689" i="80" s="1"/>
  <c r="H699" i="80"/>
  <c r="G680" i="80"/>
  <c r="W680" i="80" s="1"/>
  <c r="H700" i="80"/>
  <c r="I709" i="80"/>
  <c r="I367" i="80"/>
  <c r="H368" i="80" s="1"/>
  <c r="G367" i="80"/>
  <c r="W367" i="80" s="1"/>
  <c r="G384" i="80"/>
  <c r="W384" i="80" s="1"/>
  <c r="G175" i="80"/>
  <c r="W175" i="80" s="1"/>
  <c r="G635" i="80"/>
  <c r="W635" i="80" s="1"/>
  <c r="G662" i="80"/>
  <c r="W662" i="80" s="1"/>
  <c r="H213" i="80"/>
  <c r="I222" i="80"/>
  <c r="I376" i="80"/>
  <c r="H377" i="80" s="1"/>
  <c r="G393" i="80"/>
  <c r="W393" i="80" s="1"/>
  <c r="L192" i="80"/>
  <c r="K202" i="80"/>
  <c r="I690" i="80"/>
  <c r="H691" i="80" s="1"/>
  <c r="I663" i="80"/>
  <c r="H664" i="80" s="1"/>
  <c r="I203" i="80"/>
  <c r="H204" i="80" s="1"/>
  <c r="I194" i="80"/>
  <c r="H195" i="80" s="1"/>
  <c r="I394" i="80"/>
  <c r="H395" i="80" s="1"/>
  <c r="L430" i="80"/>
  <c r="K440" i="80"/>
  <c r="I654" i="80"/>
  <c r="H655" i="80" s="1"/>
  <c r="G421" i="80"/>
  <c r="W421" i="80" s="1"/>
  <c r="I421" i="80"/>
  <c r="H422" i="80" s="1"/>
  <c r="I645" i="80"/>
  <c r="H646" i="80" s="1"/>
  <c r="G672" i="80"/>
  <c r="W672" i="80" s="1"/>
  <c r="I672" i="80"/>
  <c r="H673" i="80" s="1"/>
  <c r="I349" i="80"/>
  <c r="G349" i="80" s="1"/>
  <c r="W349" i="80" s="1"/>
  <c r="G131" i="80"/>
  <c r="W131" i="80" s="1"/>
  <c r="I131" i="80"/>
  <c r="I167" i="80"/>
  <c r="H168" i="80" s="1"/>
  <c r="G167" i="80"/>
  <c r="W167" i="80" s="1"/>
  <c r="I440" i="80"/>
  <c r="H431" i="80"/>
  <c r="I412" i="80"/>
  <c r="H413" i="80" s="1"/>
  <c r="I627" i="80"/>
  <c r="H628" i="80" s="1"/>
  <c r="G671" i="80"/>
  <c r="W671" i="80" s="1"/>
  <c r="I373" i="79"/>
  <c r="H374" i="79" s="1"/>
  <c r="H202" i="79"/>
  <c r="K192" i="79"/>
  <c r="L182" i="79"/>
  <c r="I364" i="79"/>
  <c r="H365" i="79" s="1"/>
  <c r="I654" i="79"/>
  <c r="H655" i="79" s="1"/>
  <c r="G644" i="79"/>
  <c r="W644" i="79" s="1"/>
  <c r="G163" i="79"/>
  <c r="W163" i="79" s="1"/>
  <c r="I382" i="79"/>
  <c r="H383" i="79" s="1"/>
  <c r="G382" i="79"/>
  <c r="W382" i="79" s="1"/>
  <c r="H183" i="79"/>
  <c r="I192" i="79"/>
  <c r="G663" i="79"/>
  <c r="W663" i="79" s="1"/>
  <c r="I663" i="79"/>
  <c r="H664" i="79" s="1"/>
  <c r="G136" i="79"/>
  <c r="W136" i="79" s="1"/>
  <c r="I446" i="79"/>
  <c r="H437" i="79"/>
  <c r="G436" i="79"/>
  <c r="W436" i="79" s="1"/>
  <c r="I645" i="79"/>
  <c r="H646" i="79" s="1"/>
  <c r="G635" i="79"/>
  <c r="W635" i="79" s="1"/>
  <c r="I119" i="79"/>
  <c r="H120" i="79" s="1"/>
  <c r="G119" i="79"/>
  <c r="W119" i="79" s="1"/>
  <c r="I600" i="79"/>
  <c r="G600" i="79" s="1"/>
  <c r="W600" i="79" s="1"/>
  <c r="G400" i="79"/>
  <c r="W400" i="79" s="1"/>
  <c r="I400" i="79"/>
  <c r="H401" i="79" s="1"/>
  <c r="G609" i="79"/>
  <c r="W609" i="79" s="1"/>
  <c r="I609" i="79"/>
  <c r="H610" i="79" s="1"/>
  <c r="G100" i="79"/>
  <c r="W100" i="79" s="1"/>
  <c r="I636" i="79"/>
  <c r="H637" i="79" s="1"/>
  <c r="I427" i="79"/>
  <c r="H428" i="79" s="1"/>
  <c r="G427" i="79"/>
  <c r="W427" i="79" s="1"/>
  <c r="I128" i="79"/>
  <c r="H129" i="79" s="1"/>
  <c r="I418" i="79"/>
  <c r="H419" i="79" s="1"/>
  <c r="I672" i="79"/>
  <c r="H673" i="79" s="1"/>
  <c r="I101" i="79"/>
  <c r="G101" i="79"/>
  <c r="W101" i="79" s="1"/>
  <c r="I409" i="79"/>
  <c r="H410" i="79" s="1"/>
  <c r="G409" i="79"/>
  <c r="W409" i="79" s="1"/>
  <c r="I146" i="79"/>
  <c r="H147" i="79" s="1"/>
  <c r="I164" i="79"/>
  <c r="H165" i="79" s="1"/>
  <c r="G164" i="79"/>
  <c r="W164" i="79" s="1"/>
  <c r="I173" i="79"/>
  <c r="H174" i="79" s="1"/>
  <c r="G173" i="79"/>
  <c r="W173" i="79" s="1"/>
  <c r="K446" i="79"/>
  <c r="L436" i="79"/>
  <c r="G118" i="79"/>
  <c r="W118" i="79" s="1"/>
  <c r="G417" i="79"/>
  <c r="W417" i="79" s="1"/>
  <c r="I355" i="79"/>
  <c r="G355" i="79" s="1"/>
  <c r="W355" i="79" s="1"/>
  <c r="I691" i="79"/>
  <c r="H682" i="79"/>
  <c r="I155" i="79"/>
  <c r="H156" i="79" s="1"/>
  <c r="G617" i="79"/>
  <c r="W617" i="79" s="1"/>
  <c r="I110" i="79"/>
  <c r="H111" i="79" s="1"/>
  <c r="G408" i="79"/>
  <c r="W408" i="79" s="1"/>
  <c r="G390" i="79"/>
  <c r="W390" i="79" s="1"/>
  <c r="G137" i="79"/>
  <c r="W137" i="79" s="1"/>
  <c r="I137" i="79"/>
  <c r="H138" i="79" s="1"/>
  <c r="G372" i="79"/>
  <c r="W372" i="79" s="1"/>
  <c r="G627" i="79"/>
  <c r="W627" i="79" s="1"/>
  <c r="I627" i="79"/>
  <c r="H628" i="79" s="1"/>
  <c r="L701" i="79"/>
  <c r="K711" i="79"/>
  <c r="I618" i="79"/>
  <c r="H619" i="79" s="1"/>
  <c r="G618" i="79"/>
  <c r="W618" i="79" s="1"/>
  <c r="I391" i="79"/>
  <c r="H392" i="79" s="1"/>
  <c r="G391" i="79"/>
  <c r="W391" i="79" s="1"/>
  <c r="G671" i="79"/>
  <c r="W671" i="79" s="1"/>
  <c r="H681" i="79"/>
  <c r="G627" i="80" l="1"/>
  <c r="W627" i="80" s="1"/>
  <c r="I422" i="80"/>
  <c r="H423" i="80" s="1"/>
  <c r="G194" i="80"/>
  <c r="W194" i="80" s="1"/>
  <c r="L202" i="80"/>
  <c r="K212" i="80"/>
  <c r="G699" i="80"/>
  <c r="W699" i="80" s="1"/>
  <c r="H709" i="80"/>
  <c r="G176" i="80"/>
  <c r="W176" i="80" s="1"/>
  <c r="I359" i="80"/>
  <c r="G359" i="80" s="1"/>
  <c r="W359" i="80" s="1"/>
  <c r="H212" i="80"/>
  <c r="G202" i="80"/>
  <c r="W202" i="80" s="1"/>
  <c r="I177" i="80"/>
  <c r="H178" i="80" s="1"/>
  <c r="G412" i="80"/>
  <c r="W412" i="80" s="1"/>
  <c r="G654" i="80"/>
  <c r="W654" i="80" s="1"/>
  <c r="G203" i="80"/>
  <c r="W203" i="80" s="1"/>
  <c r="G403" i="80"/>
  <c r="W403" i="80" s="1"/>
  <c r="G385" i="80"/>
  <c r="W385" i="80" s="1"/>
  <c r="I141" i="80"/>
  <c r="G141" i="80" s="1"/>
  <c r="W141" i="80" s="1"/>
  <c r="I204" i="80"/>
  <c r="H205" i="80" s="1"/>
  <c r="G204" i="80"/>
  <c r="W204" i="80" s="1"/>
  <c r="I377" i="80"/>
  <c r="H378" i="80" s="1"/>
  <c r="G377" i="80"/>
  <c r="W377" i="80" s="1"/>
  <c r="I404" i="80"/>
  <c r="H405" i="80" s="1"/>
  <c r="I386" i="80"/>
  <c r="H387" i="80" s="1"/>
  <c r="I159" i="80"/>
  <c r="H160" i="80" s="1"/>
  <c r="G159" i="80"/>
  <c r="W159" i="80" s="1"/>
  <c r="I195" i="80"/>
  <c r="H196" i="80" s="1"/>
  <c r="G195" i="80"/>
  <c r="W195" i="80" s="1"/>
  <c r="I655" i="80"/>
  <c r="H656" i="80" s="1"/>
  <c r="I431" i="80"/>
  <c r="H432" i="80" s="1"/>
  <c r="I673" i="80"/>
  <c r="H674" i="80" s="1"/>
  <c r="G673" i="80"/>
  <c r="W673" i="80" s="1"/>
  <c r="L440" i="80"/>
  <c r="K450" i="80"/>
  <c r="G663" i="80"/>
  <c r="W663" i="80" s="1"/>
  <c r="G376" i="80"/>
  <c r="W376" i="80" s="1"/>
  <c r="I368" i="80"/>
  <c r="H369" i="80" s="1"/>
  <c r="G185" i="80"/>
  <c r="W185" i="80" s="1"/>
  <c r="G158" i="80"/>
  <c r="W158" i="80" s="1"/>
  <c r="I682" i="80"/>
  <c r="H683" i="80" s="1"/>
  <c r="I628" i="80"/>
  <c r="G628" i="80" s="1"/>
  <c r="W628" i="80" s="1"/>
  <c r="I450" i="80"/>
  <c r="H441" i="80"/>
  <c r="I664" i="80"/>
  <c r="H665" i="80" s="1"/>
  <c r="G664" i="80"/>
  <c r="W664" i="80" s="1"/>
  <c r="H223" i="80"/>
  <c r="I232" i="80"/>
  <c r="H233" i="80" s="1"/>
  <c r="H710" i="80"/>
  <c r="I719" i="80"/>
  <c r="I186" i="80"/>
  <c r="H187" i="80" s="1"/>
  <c r="G186" i="80"/>
  <c r="W186" i="80" s="1"/>
  <c r="I150" i="80"/>
  <c r="H151" i="80" s="1"/>
  <c r="G150" i="80"/>
  <c r="W150" i="80" s="1"/>
  <c r="G681" i="80"/>
  <c r="W681" i="80" s="1"/>
  <c r="G413" i="80"/>
  <c r="W413" i="80" s="1"/>
  <c r="I413" i="80"/>
  <c r="H414" i="80" s="1"/>
  <c r="I646" i="80"/>
  <c r="H647" i="80" s="1"/>
  <c r="I395" i="80"/>
  <c r="H396" i="80" s="1"/>
  <c r="G395" i="80"/>
  <c r="W395" i="80" s="1"/>
  <c r="G691" i="80"/>
  <c r="W691" i="80" s="1"/>
  <c r="I691" i="80"/>
  <c r="H692" i="80" s="1"/>
  <c r="I213" i="80"/>
  <c r="H214" i="80" s="1"/>
  <c r="G700" i="80"/>
  <c r="W700" i="80" s="1"/>
  <c r="I700" i="80"/>
  <c r="H701" i="80" s="1"/>
  <c r="H450" i="80"/>
  <c r="G440" i="80"/>
  <c r="W440" i="80" s="1"/>
  <c r="L699" i="80"/>
  <c r="K709" i="80"/>
  <c r="I168" i="80"/>
  <c r="H169" i="80" s="1"/>
  <c r="G645" i="80"/>
  <c r="W645" i="80" s="1"/>
  <c r="G394" i="80"/>
  <c r="W394" i="80" s="1"/>
  <c r="G690" i="80"/>
  <c r="W690" i="80" s="1"/>
  <c r="I637" i="80"/>
  <c r="H638" i="80" s="1"/>
  <c r="I156" i="79"/>
  <c r="H157" i="79" s="1"/>
  <c r="I129" i="79"/>
  <c r="H130" i="79" s="1"/>
  <c r="I646" i="79"/>
  <c r="H647" i="79" s="1"/>
  <c r="H193" i="79"/>
  <c r="I202" i="79"/>
  <c r="I365" i="79"/>
  <c r="G365" i="79" s="1"/>
  <c r="W365" i="79" s="1"/>
  <c r="I682" i="79"/>
  <c r="H683" i="79" s="1"/>
  <c r="I392" i="79"/>
  <c r="H393" i="79" s="1"/>
  <c r="I138" i="79"/>
  <c r="H139" i="79" s="1"/>
  <c r="G155" i="79"/>
  <c r="W155" i="79" s="1"/>
  <c r="L446" i="79"/>
  <c r="K456" i="79"/>
  <c r="G410" i="79"/>
  <c r="W410" i="79" s="1"/>
  <c r="I410" i="79"/>
  <c r="H411" i="79" s="1"/>
  <c r="G128" i="79"/>
  <c r="W128" i="79" s="1"/>
  <c r="I401" i="79"/>
  <c r="H402" i="79" s="1"/>
  <c r="G401" i="79"/>
  <c r="W401" i="79" s="1"/>
  <c r="G645" i="79"/>
  <c r="W645" i="79" s="1"/>
  <c r="I183" i="79"/>
  <c r="H184" i="79" s="1"/>
  <c r="G183" i="79"/>
  <c r="W183" i="79" s="1"/>
  <c r="G364" i="79"/>
  <c r="W364" i="79" s="1"/>
  <c r="I437" i="79"/>
  <c r="H438" i="79" s="1"/>
  <c r="G437" i="79"/>
  <c r="W437" i="79" s="1"/>
  <c r="K721" i="79"/>
  <c r="L721" i="79" s="1"/>
  <c r="L711" i="79"/>
  <c r="G673" i="79"/>
  <c r="W673" i="79" s="1"/>
  <c r="I673" i="79"/>
  <c r="H674" i="79" s="1"/>
  <c r="I637" i="79"/>
  <c r="H638" i="79" s="1"/>
  <c r="I456" i="79"/>
  <c r="H447" i="79"/>
  <c r="G446" i="79"/>
  <c r="W446" i="79" s="1"/>
  <c r="G192" i="79"/>
  <c r="W192" i="79" s="1"/>
  <c r="I174" i="79"/>
  <c r="H175" i="79" s="1"/>
  <c r="I383" i="79"/>
  <c r="H384" i="79" s="1"/>
  <c r="K202" i="79"/>
  <c r="L192" i="79"/>
  <c r="G110" i="79"/>
  <c r="W110" i="79" s="1"/>
  <c r="G165" i="79"/>
  <c r="W165" i="79" s="1"/>
  <c r="I165" i="79"/>
  <c r="H166" i="79" s="1"/>
  <c r="G672" i="79"/>
  <c r="W672" i="79" s="1"/>
  <c r="G636" i="79"/>
  <c r="W636" i="79" s="1"/>
  <c r="H212" i="79"/>
  <c r="I619" i="79"/>
  <c r="H620" i="79" s="1"/>
  <c r="I701" i="79"/>
  <c r="H692" i="79"/>
  <c r="G681" i="79"/>
  <c r="W681" i="79" s="1"/>
  <c r="H691" i="79"/>
  <c r="G628" i="79"/>
  <c r="W628" i="79" s="1"/>
  <c r="I628" i="79"/>
  <c r="H629" i="79" s="1"/>
  <c r="I111" i="79"/>
  <c r="G111" i="79" s="1"/>
  <c r="W111" i="79" s="1"/>
  <c r="G146" i="79"/>
  <c r="W146" i="79" s="1"/>
  <c r="G418" i="79"/>
  <c r="W418" i="79" s="1"/>
  <c r="I120" i="79"/>
  <c r="H121" i="79" s="1"/>
  <c r="I664" i="79"/>
  <c r="H665" i="79" s="1"/>
  <c r="G654" i="79"/>
  <c r="W654" i="79" s="1"/>
  <c r="G373" i="79"/>
  <c r="W373" i="79" s="1"/>
  <c r="I428" i="79"/>
  <c r="H429" i="79" s="1"/>
  <c r="I147" i="79"/>
  <c r="H148" i="79" s="1"/>
  <c r="G419" i="79"/>
  <c r="W419" i="79" s="1"/>
  <c r="I419" i="79"/>
  <c r="H420" i="79" s="1"/>
  <c r="I610" i="79"/>
  <c r="G610" i="79"/>
  <c r="W610" i="79" s="1"/>
  <c r="I655" i="79"/>
  <c r="H656" i="79" s="1"/>
  <c r="G374" i="79"/>
  <c r="W374" i="79" s="1"/>
  <c r="I374" i="79"/>
  <c r="H375" i="79" s="1"/>
  <c r="G637" i="80" l="1"/>
  <c r="W637" i="80" s="1"/>
  <c r="I665" i="80"/>
  <c r="H666" i="80" s="1"/>
  <c r="I674" i="80"/>
  <c r="H675" i="80" s="1"/>
  <c r="I160" i="80"/>
  <c r="H161" i="80" s="1"/>
  <c r="G160" i="80"/>
  <c r="W160" i="80" s="1"/>
  <c r="I205" i="80"/>
  <c r="H206" i="80" s="1"/>
  <c r="G177" i="80"/>
  <c r="W177" i="80" s="1"/>
  <c r="G709" i="80"/>
  <c r="W709" i="80" s="1"/>
  <c r="H719" i="80"/>
  <c r="I369" i="80"/>
  <c r="G369" i="80" s="1"/>
  <c r="W369" i="80" s="1"/>
  <c r="I432" i="80"/>
  <c r="H433" i="80" s="1"/>
  <c r="I387" i="80"/>
  <c r="H388" i="80" s="1"/>
  <c r="I178" i="80"/>
  <c r="H179" i="80" s="1"/>
  <c r="L212" i="80"/>
  <c r="K222" i="80"/>
  <c r="G638" i="80"/>
  <c r="W638" i="80" s="1"/>
  <c r="I638" i="80"/>
  <c r="G441" i="80"/>
  <c r="W441" i="80" s="1"/>
  <c r="I441" i="80"/>
  <c r="H442" i="80" s="1"/>
  <c r="G701" i="80"/>
  <c r="W701" i="80" s="1"/>
  <c r="I701" i="80"/>
  <c r="H702" i="80" s="1"/>
  <c r="G646" i="80"/>
  <c r="W646" i="80" s="1"/>
  <c r="I187" i="80"/>
  <c r="H188" i="80" s="1"/>
  <c r="G187" i="80"/>
  <c r="W187" i="80" s="1"/>
  <c r="I460" i="80"/>
  <c r="H451" i="80"/>
  <c r="G368" i="80"/>
  <c r="W368" i="80" s="1"/>
  <c r="G431" i="80"/>
  <c r="W431" i="80" s="1"/>
  <c r="G386" i="80"/>
  <c r="W386" i="80" s="1"/>
  <c r="H460" i="80"/>
  <c r="G450" i="80"/>
  <c r="W450" i="80" s="1"/>
  <c r="I647" i="80"/>
  <c r="H648" i="80" s="1"/>
  <c r="H720" i="80"/>
  <c r="I729" i="80"/>
  <c r="H730" i="80" s="1"/>
  <c r="I656" i="80"/>
  <c r="H657" i="80" s="1"/>
  <c r="I405" i="80"/>
  <c r="H406" i="80" s="1"/>
  <c r="G405" i="80"/>
  <c r="W405" i="80" s="1"/>
  <c r="H222" i="80"/>
  <c r="G212" i="80"/>
  <c r="W212" i="80" s="1"/>
  <c r="I396" i="80"/>
  <c r="H397" i="80" s="1"/>
  <c r="G168" i="80"/>
  <c r="W168" i="80" s="1"/>
  <c r="G213" i="80"/>
  <c r="W213" i="80" s="1"/>
  <c r="I414" i="80"/>
  <c r="H415" i="80" s="1"/>
  <c r="G710" i="80"/>
  <c r="W710" i="80" s="1"/>
  <c r="I710" i="80"/>
  <c r="H711" i="80" s="1"/>
  <c r="G655" i="80"/>
  <c r="W655" i="80" s="1"/>
  <c r="G404" i="80"/>
  <c r="W404" i="80" s="1"/>
  <c r="G422" i="80"/>
  <c r="W422" i="80" s="1"/>
  <c r="G151" i="80"/>
  <c r="W151" i="80" s="1"/>
  <c r="I151" i="80"/>
  <c r="I169" i="80"/>
  <c r="H170" i="80" s="1"/>
  <c r="I214" i="80"/>
  <c r="H215" i="80" s="1"/>
  <c r="I233" i="80"/>
  <c r="H234" i="80" s="1"/>
  <c r="G682" i="80"/>
  <c r="W682" i="80" s="1"/>
  <c r="L450" i="80"/>
  <c r="K460" i="80"/>
  <c r="I423" i="80"/>
  <c r="H424" i="80" s="1"/>
  <c r="L709" i="80"/>
  <c r="K719" i="80"/>
  <c r="G692" i="80"/>
  <c r="W692" i="80" s="1"/>
  <c r="I692" i="80"/>
  <c r="H693" i="80" s="1"/>
  <c r="I223" i="80"/>
  <c r="H224" i="80" s="1"/>
  <c r="G223" i="80"/>
  <c r="W223" i="80" s="1"/>
  <c r="I683" i="80"/>
  <c r="H684" i="80" s="1"/>
  <c r="I196" i="80"/>
  <c r="H197" i="80" s="1"/>
  <c r="G196" i="80"/>
  <c r="W196" i="80" s="1"/>
  <c r="G378" i="80"/>
  <c r="W378" i="80" s="1"/>
  <c r="I378" i="80"/>
  <c r="H379" i="80" s="1"/>
  <c r="I711" i="79"/>
  <c r="H702" i="79"/>
  <c r="H203" i="79"/>
  <c r="I212" i="79"/>
  <c r="I402" i="79"/>
  <c r="H403" i="79" s="1"/>
  <c r="G402" i="79"/>
  <c r="W402" i="79" s="1"/>
  <c r="I647" i="79"/>
  <c r="H648" i="79" s="1"/>
  <c r="G647" i="79"/>
  <c r="W647" i="79" s="1"/>
  <c r="I420" i="79"/>
  <c r="H421" i="79" s="1"/>
  <c r="G664" i="79"/>
  <c r="W664" i="79" s="1"/>
  <c r="I629" i="79"/>
  <c r="H630" i="79" s="1"/>
  <c r="G202" i="79"/>
  <c r="W202" i="79" s="1"/>
  <c r="K212" i="79"/>
  <c r="L202" i="79"/>
  <c r="I466" i="79"/>
  <c r="H457" i="79"/>
  <c r="G456" i="79"/>
  <c r="W456" i="79" s="1"/>
  <c r="I438" i="79"/>
  <c r="H439" i="79" s="1"/>
  <c r="I411" i="79"/>
  <c r="H412" i="79" s="1"/>
  <c r="G392" i="79"/>
  <c r="W392" i="79" s="1"/>
  <c r="G646" i="79"/>
  <c r="W646" i="79" s="1"/>
  <c r="I429" i="79"/>
  <c r="H430" i="79" s="1"/>
  <c r="G619" i="79"/>
  <c r="W619" i="79" s="1"/>
  <c r="I665" i="79"/>
  <c r="H666" i="79" s="1"/>
  <c r="H222" i="79"/>
  <c r="G212" i="79"/>
  <c r="W212" i="79" s="1"/>
  <c r="I384" i="79"/>
  <c r="H385" i="79" s="1"/>
  <c r="G638" i="79"/>
  <c r="W638" i="79" s="1"/>
  <c r="I638" i="79"/>
  <c r="H639" i="79" s="1"/>
  <c r="I683" i="79"/>
  <c r="H684" i="79" s="1"/>
  <c r="G129" i="79"/>
  <c r="W129" i="79" s="1"/>
  <c r="I139" i="79"/>
  <c r="H140" i="79" s="1"/>
  <c r="I193" i="79"/>
  <c r="H194" i="79" s="1"/>
  <c r="G193" i="79"/>
  <c r="W193" i="79" s="1"/>
  <c r="I447" i="79"/>
  <c r="H448" i="79" s="1"/>
  <c r="G447" i="79"/>
  <c r="W447" i="79" s="1"/>
  <c r="I375" i="79"/>
  <c r="G375" i="79" s="1"/>
  <c r="W375" i="79" s="1"/>
  <c r="G147" i="79"/>
  <c r="W147" i="79" s="1"/>
  <c r="G120" i="79"/>
  <c r="W120" i="79" s="1"/>
  <c r="H701" i="79"/>
  <c r="G691" i="79"/>
  <c r="W691" i="79" s="1"/>
  <c r="G383" i="79"/>
  <c r="W383" i="79" s="1"/>
  <c r="G637" i="79"/>
  <c r="W637" i="79" s="1"/>
  <c r="L456" i="79"/>
  <c r="K466" i="79"/>
  <c r="G682" i="79"/>
  <c r="W682" i="79" s="1"/>
  <c r="I130" i="79"/>
  <c r="H131" i="79" s="1"/>
  <c r="I656" i="79"/>
  <c r="H657" i="79" s="1"/>
  <c r="I148" i="79"/>
  <c r="H149" i="79" s="1"/>
  <c r="I121" i="79"/>
  <c r="G121" i="79"/>
  <c r="W121" i="79" s="1"/>
  <c r="G174" i="79"/>
  <c r="W174" i="79" s="1"/>
  <c r="I674" i="79"/>
  <c r="H675" i="79" s="1"/>
  <c r="G674" i="79"/>
  <c r="W674" i="79" s="1"/>
  <c r="I184" i="79"/>
  <c r="H185" i="79" s="1"/>
  <c r="G156" i="79"/>
  <c r="W156" i="79" s="1"/>
  <c r="I620" i="79"/>
  <c r="G620" i="79" s="1"/>
  <c r="W620" i="79" s="1"/>
  <c r="G138" i="79"/>
  <c r="W138" i="79" s="1"/>
  <c r="I393" i="79"/>
  <c r="H394" i="79" s="1"/>
  <c r="G655" i="79"/>
  <c r="W655" i="79" s="1"/>
  <c r="G428" i="79"/>
  <c r="W428" i="79" s="1"/>
  <c r="G692" i="79"/>
  <c r="W692" i="79" s="1"/>
  <c r="I692" i="79"/>
  <c r="H693" i="79" s="1"/>
  <c r="I166" i="79"/>
  <c r="H167" i="79" s="1"/>
  <c r="I175" i="79"/>
  <c r="H176" i="79" s="1"/>
  <c r="I157" i="79"/>
  <c r="H158" i="79" s="1"/>
  <c r="I433" i="80" l="1"/>
  <c r="H434" i="80" s="1"/>
  <c r="G683" i="80"/>
  <c r="W683" i="80" s="1"/>
  <c r="G423" i="80"/>
  <c r="W423" i="80" s="1"/>
  <c r="I215" i="80"/>
  <c r="H216" i="80" s="1"/>
  <c r="I711" i="80"/>
  <c r="H712" i="80" s="1"/>
  <c r="G647" i="80"/>
  <c r="W647" i="80" s="1"/>
  <c r="I470" i="80"/>
  <c r="H461" i="80"/>
  <c r="G432" i="80"/>
  <c r="W432" i="80" s="1"/>
  <c r="I206" i="80"/>
  <c r="H207" i="80" s="1"/>
  <c r="I684" i="80"/>
  <c r="H685" i="80" s="1"/>
  <c r="G684" i="80"/>
  <c r="W684" i="80" s="1"/>
  <c r="I415" i="80"/>
  <c r="H416" i="80" s="1"/>
  <c r="I188" i="80"/>
  <c r="H189" i="80" s="1"/>
  <c r="L222" i="80"/>
  <c r="K232" i="80"/>
  <c r="L232" i="80" s="1"/>
  <c r="I161" i="80"/>
  <c r="G161" i="80"/>
  <c r="W161" i="80" s="1"/>
  <c r="G648" i="80"/>
  <c r="W648" i="80" s="1"/>
  <c r="I648" i="80"/>
  <c r="L460" i="80"/>
  <c r="K470" i="80"/>
  <c r="G169" i="80"/>
  <c r="W169" i="80" s="1"/>
  <c r="I224" i="80"/>
  <c r="H225" i="80" s="1"/>
  <c r="G414" i="80"/>
  <c r="W414" i="80" s="1"/>
  <c r="G406" i="80"/>
  <c r="W406" i="80" s="1"/>
  <c r="I406" i="80"/>
  <c r="H407" i="80" s="1"/>
  <c r="H470" i="80"/>
  <c r="G460" i="80"/>
  <c r="W460" i="80" s="1"/>
  <c r="G674" i="80"/>
  <c r="W674" i="80" s="1"/>
  <c r="G424" i="80"/>
  <c r="W424" i="80" s="1"/>
  <c r="I424" i="80"/>
  <c r="H425" i="80" s="1"/>
  <c r="G379" i="80"/>
  <c r="W379" i="80" s="1"/>
  <c r="I379" i="80"/>
  <c r="I693" i="80"/>
  <c r="H694" i="80" s="1"/>
  <c r="G693" i="80"/>
  <c r="W693" i="80" s="1"/>
  <c r="G656" i="80"/>
  <c r="W656" i="80" s="1"/>
  <c r="I702" i="80"/>
  <c r="H703" i="80" s="1"/>
  <c r="G178" i="80"/>
  <c r="W178" i="80" s="1"/>
  <c r="G719" i="80"/>
  <c r="W719" i="80" s="1"/>
  <c r="H729" i="80"/>
  <c r="G729" i="80" s="1"/>
  <c r="W729" i="80" s="1"/>
  <c r="I675" i="80"/>
  <c r="H676" i="80" s="1"/>
  <c r="I234" i="80"/>
  <c r="H235" i="80" s="1"/>
  <c r="G234" i="80"/>
  <c r="W234" i="80" s="1"/>
  <c r="I657" i="80"/>
  <c r="H658" i="80" s="1"/>
  <c r="G179" i="80"/>
  <c r="W179" i="80" s="1"/>
  <c r="I179" i="80"/>
  <c r="H180" i="80" s="1"/>
  <c r="I666" i="80"/>
  <c r="H667" i="80" s="1"/>
  <c r="G666" i="80"/>
  <c r="W666" i="80" s="1"/>
  <c r="H232" i="80"/>
  <c r="G232" i="80" s="1"/>
  <c r="W232" i="80" s="1"/>
  <c r="G222" i="80"/>
  <c r="W222" i="80" s="1"/>
  <c r="L719" i="80"/>
  <c r="K729" i="80"/>
  <c r="L729" i="80" s="1"/>
  <c r="G233" i="80"/>
  <c r="W233" i="80" s="1"/>
  <c r="I397" i="80"/>
  <c r="H398" i="80" s="1"/>
  <c r="I730" i="80"/>
  <c r="H731" i="80" s="1"/>
  <c r="I442" i="80"/>
  <c r="H443" i="80" s="1"/>
  <c r="G387" i="80"/>
  <c r="W387" i="80" s="1"/>
  <c r="G665" i="80"/>
  <c r="W665" i="80" s="1"/>
  <c r="G170" i="80"/>
  <c r="W170" i="80" s="1"/>
  <c r="I170" i="80"/>
  <c r="H171" i="80" s="1"/>
  <c r="I197" i="80"/>
  <c r="H198" i="80" s="1"/>
  <c r="G214" i="80"/>
  <c r="W214" i="80" s="1"/>
  <c r="G396" i="80"/>
  <c r="W396" i="80" s="1"/>
  <c r="I720" i="80"/>
  <c r="H721" i="80" s="1"/>
  <c r="G451" i="80"/>
  <c r="W451" i="80" s="1"/>
  <c r="I451" i="80"/>
  <c r="H452" i="80" s="1"/>
  <c r="I388" i="80"/>
  <c r="H389" i="80" s="1"/>
  <c r="G205" i="80"/>
  <c r="W205" i="80" s="1"/>
  <c r="I140" i="79"/>
  <c r="H141" i="79" s="1"/>
  <c r="I693" i="79"/>
  <c r="H694" i="79" s="1"/>
  <c r="L466" i="79"/>
  <c r="K476" i="79"/>
  <c r="L476" i="79" s="1"/>
  <c r="H232" i="79"/>
  <c r="G222" i="79"/>
  <c r="W222" i="79" s="1"/>
  <c r="G411" i="79"/>
  <c r="W411" i="79" s="1"/>
  <c r="K222" i="79"/>
  <c r="L212" i="79"/>
  <c r="I648" i="79"/>
  <c r="H649" i="79" s="1"/>
  <c r="I684" i="79"/>
  <c r="H685" i="79" s="1"/>
  <c r="G684" i="79"/>
  <c r="W684" i="79" s="1"/>
  <c r="G157" i="79"/>
  <c r="W157" i="79" s="1"/>
  <c r="G184" i="79"/>
  <c r="W184" i="79" s="1"/>
  <c r="G148" i="79"/>
  <c r="W148" i="79" s="1"/>
  <c r="G683" i="79"/>
  <c r="W683" i="79" s="1"/>
  <c r="G665" i="79"/>
  <c r="W665" i="79" s="1"/>
  <c r="I439" i="79"/>
  <c r="H440" i="79" s="1"/>
  <c r="G439" i="79"/>
  <c r="W439" i="79" s="1"/>
  <c r="I630" i="79"/>
  <c r="G630" i="79"/>
  <c r="W630" i="79" s="1"/>
  <c r="G403" i="79"/>
  <c r="W403" i="79" s="1"/>
  <c r="I403" i="79"/>
  <c r="H404" i="79" s="1"/>
  <c r="I167" i="79"/>
  <c r="H168" i="79" s="1"/>
  <c r="G167" i="79"/>
  <c r="W167" i="79" s="1"/>
  <c r="I158" i="79"/>
  <c r="H159" i="79" s="1"/>
  <c r="I185" i="79"/>
  <c r="H186" i="79" s="1"/>
  <c r="I657" i="79"/>
  <c r="H658" i="79" s="1"/>
  <c r="I448" i="79"/>
  <c r="H449" i="79" s="1"/>
  <c r="I639" i="79"/>
  <c r="H640" i="79" s="1"/>
  <c r="G639" i="79"/>
  <c r="W639" i="79" s="1"/>
  <c r="G438" i="79"/>
  <c r="W438" i="79" s="1"/>
  <c r="G629" i="79"/>
  <c r="W629" i="79" s="1"/>
  <c r="H213" i="79"/>
  <c r="I222" i="79"/>
  <c r="I412" i="79"/>
  <c r="H413" i="79" s="1"/>
  <c r="G412" i="79"/>
  <c r="W412" i="79" s="1"/>
  <c r="I176" i="79"/>
  <c r="H177" i="79" s="1"/>
  <c r="G176" i="79"/>
  <c r="W176" i="79" s="1"/>
  <c r="G656" i="79"/>
  <c r="W656" i="79" s="1"/>
  <c r="I430" i="79"/>
  <c r="H431" i="79" s="1"/>
  <c r="I203" i="79"/>
  <c r="H204" i="79" s="1"/>
  <c r="G203" i="79"/>
  <c r="W203" i="79" s="1"/>
  <c r="G666" i="79"/>
  <c r="W666" i="79" s="1"/>
  <c r="I666" i="79"/>
  <c r="H667" i="79" s="1"/>
  <c r="I394" i="79"/>
  <c r="H395" i="79" s="1"/>
  <c r="G175" i="79"/>
  <c r="W175" i="79" s="1"/>
  <c r="G393" i="79"/>
  <c r="W393" i="79" s="1"/>
  <c r="I675" i="79"/>
  <c r="H676" i="79" s="1"/>
  <c r="G130" i="79"/>
  <c r="W130" i="79" s="1"/>
  <c r="H711" i="79"/>
  <c r="G701" i="79"/>
  <c r="W701" i="79" s="1"/>
  <c r="I194" i="79"/>
  <c r="H195" i="79" s="1"/>
  <c r="G194" i="79"/>
  <c r="W194" i="79" s="1"/>
  <c r="G384" i="79"/>
  <c r="W384" i="79" s="1"/>
  <c r="G429" i="79"/>
  <c r="W429" i="79" s="1"/>
  <c r="I457" i="79"/>
  <c r="H458" i="79" s="1"/>
  <c r="G457" i="79"/>
  <c r="W457" i="79" s="1"/>
  <c r="G420" i="79"/>
  <c r="W420" i="79" s="1"/>
  <c r="I702" i="79"/>
  <c r="H703" i="79" s="1"/>
  <c r="I149" i="79"/>
  <c r="H150" i="79" s="1"/>
  <c r="G166" i="79"/>
  <c r="W166" i="79" s="1"/>
  <c r="I131" i="79"/>
  <c r="G131" i="79"/>
  <c r="W131" i="79" s="1"/>
  <c r="G139" i="79"/>
  <c r="W139" i="79" s="1"/>
  <c r="I385" i="79"/>
  <c r="G385" i="79"/>
  <c r="W385" i="79" s="1"/>
  <c r="I476" i="79"/>
  <c r="H467" i="79"/>
  <c r="G466" i="79"/>
  <c r="W466" i="79" s="1"/>
  <c r="I421" i="79"/>
  <c r="H422" i="79" s="1"/>
  <c r="G421" i="79"/>
  <c r="W421" i="79" s="1"/>
  <c r="I721" i="79"/>
  <c r="H722" i="79" s="1"/>
  <c r="H712" i="79"/>
  <c r="I712" i="80" l="1"/>
  <c r="H713" i="80" s="1"/>
  <c r="G720" i="80"/>
  <c r="W720" i="80" s="1"/>
  <c r="G657" i="80"/>
  <c r="W657" i="80" s="1"/>
  <c r="I425" i="80"/>
  <c r="H426" i="80" s="1"/>
  <c r="G224" i="80"/>
  <c r="W224" i="80" s="1"/>
  <c r="G685" i="80"/>
  <c r="W685" i="80" s="1"/>
  <c r="I685" i="80"/>
  <c r="H686" i="80" s="1"/>
  <c r="G711" i="80"/>
  <c r="W711" i="80" s="1"/>
  <c r="G442" i="80"/>
  <c r="W442" i="80" s="1"/>
  <c r="I658" i="80"/>
  <c r="G658" i="80" s="1"/>
  <c r="W658" i="80" s="1"/>
  <c r="G702" i="80"/>
  <c r="W702" i="80" s="1"/>
  <c r="I225" i="80"/>
  <c r="H226" i="80" s="1"/>
  <c r="G225" i="80"/>
  <c r="W225" i="80" s="1"/>
  <c r="G206" i="80"/>
  <c r="W206" i="80" s="1"/>
  <c r="G215" i="80"/>
  <c r="W215" i="80" s="1"/>
  <c r="I443" i="80"/>
  <c r="H444" i="80" s="1"/>
  <c r="I703" i="80"/>
  <c r="H704" i="80" s="1"/>
  <c r="I207" i="80"/>
  <c r="H208" i="80" s="1"/>
  <c r="G207" i="80"/>
  <c r="W207" i="80" s="1"/>
  <c r="I216" i="80"/>
  <c r="H217" i="80" s="1"/>
  <c r="G216" i="80"/>
  <c r="W216" i="80" s="1"/>
  <c r="G388" i="80"/>
  <c r="W388" i="80" s="1"/>
  <c r="G197" i="80"/>
  <c r="W197" i="80" s="1"/>
  <c r="I731" i="80"/>
  <c r="H732" i="80" s="1"/>
  <c r="I235" i="80"/>
  <c r="H236" i="80" s="1"/>
  <c r="G235" i="80"/>
  <c r="W235" i="80" s="1"/>
  <c r="L470" i="80"/>
  <c r="K480" i="80"/>
  <c r="L480" i="80" s="1"/>
  <c r="G188" i="80"/>
  <c r="W188" i="80" s="1"/>
  <c r="I389" i="80"/>
  <c r="G389" i="80" s="1"/>
  <c r="W389" i="80" s="1"/>
  <c r="I198" i="80"/>
  <c r="H199" i="80" s="1"/>
  <c r="G198" i="80"/>
  <c r="W198" i="80" s="1"/>
  <c r="G730" i="80"/>
  <c r="W730" i="80" s="1"/>
  <c r="I676" i="80"/>
  <c r="H677" i="80" s="1"/>
  <c r="G676" i="80"/>
  <c r="W676" i="80" s="1"/>
  <c r="H480" i="80"/>
  <c r="G470" i="80"/>
  <c r="W470" i="80" s="1"/>
  <c r="G189" i="80"/>
  <c r="W189" i="80" s="1"/>
  <c r="I189" i="80"/>
  <c r="H190" i="80" s="1"/>
  <c r="I461" i="80"/>
  <c r="H462" i="80" s="1"/>
  <c r="I721" i="80"/>
  <c r="H722" i="80" s="1"/>
  <c r="I452" i="80"/>
  <c r="H453" i="80" s="1"/>
  <c r="I171" i="80"/>
  <c r="G171" i="80" s="1"/>
  <c r="W171" i="80" s="1"/>
  <c r="G397" i="80"/>
  <c r="W397" i="80" s="1"/>
  <c r="I667" i="80"/>
  <c r="H668" i="80" s="1"/>
  <c r="G675" i="80"/>
  <c r="W675" i="80" s="1"/>
  <c r="I694" i="80"/>
  <c r="H695" i="80" s="1"/>
  <c r="I407" i="80"/>
  <c r="H408" i="80" s="1"/>
  <c r="G415" i="80"/>
  <c r="W415" i="80" s="1"/>
  <c r="I480" i="80"/>
  <c r="H481" i="80" s="1"/>
  <c r="H471" i="80"/>
  <c r="G433" i="80"/>
  <c r="W433" i="80" s="1"/>
  <c r="I398" i="80"/>
  <c r="H399" i="80" s="1"/>
  <c r="G180" i="80"/>
  <c r="W180" i="80" s="1"/>
  <c r="I180" i="80"/>
  <c r="H181" i="80" s="1"/>
  <c r="I416" i="80"/>
  <c r="H417" i="80" s="1"/>
  <c r="G416" i="80"/>
  <c r="W416" i="80" s="1"/>
  <c r="I434" i="80"/>
  <c r="H435" i="80" s="1"/>
  <c r="H477" i="79"/>
  <c r="G476" i="79"/>
  <c r="W476" i="79" s="1"/>
  <c r="I395" i="79"/>
  <c r="G395" i="79" s="1"/>
  <c r="W395" i="79" s="1"/>
  <c r="I712" i="79"/>
  <c r="H713" i="79" s="1"/>
  <c r="G702" i="79"/>
  <c r="W702" i="79" s="1"/>
  <c r="G394" i="79"/>
  <c r="W394" i="79" s="1"/>
  <c r="I159" i="79"/>
  <c r="H160" i="79" s="1"/>
  <c r="I685" i="79"/>
  <c r="H686" i="79" s="1"/>
  <c r="I431" i="79"/>
  <c r="H432" i="79" s="1"/>
  <c r="G431" i="79"/>
  <c r="W431" i="79" s="1"/>
  <c r="G722" i="79"/>
  <c r="W722" i="79" s="1"/>
  <c r="I722" i="79"/>
  <c r="H723" i="79" s="1"/>
  <c r="G711" i="79"/>
  <c r="W711" i="79" s="1"/>
  <c r="H721" i="79"/>
  <c r="G721" i="79" s="1"/>
  <c r="W721" i="79" s="1"/>
  <c r="I667" i="79"/>
  <c r="H668" i="79" s="1"/>
  <c r="I177" i="79"/>
  <c r="H178" i="79" s="1"/>
  <c r="G177" i="79"/>
  <c r="W177" i="79" s="1"/>
  <c r="I640" i="79"/>
  <c r="G640" i="79" s="1"/>
  <c r="W640" i="79" s="1"/>
  <c r="G158" i="79"/>
  <c r="W158" i="79" s="1"/>
  <c r="G440" i="79"/>
  <c r="W440" i="79" s="1"/>
  <c r="I440" i="79"/>
  <c r="H441" i="79" s="1"/>
  <c r="G648" i="79"/>
  <c r="W648" i="79" s="1"/>
  <c r="I186" i="79"/>
  <c r="H187" i="79" s="1"/>
  <c r="G186" i="79"/>
  <c r="W186" i="79" s="1"/>
  <c r="G449" i="79"/>
  <c r="W449" i="79" s="1"/>
  <c r="I449" i="79"/>
  <c r="H450" i="79" s="1"/>
  <c r="I649" i="79"/>
  <c r="H650" i="79" s="1"/>
  <c r="G649" i="79"/>
  <c r="W649" i="79" s="1"/>
  <c r="I694" i="79"/>
  <c r="H695" i="79" s="1"/>
  <c r="G694" i="79"/>
  <c r="W694" i="79" s="1"/>
  <c r="I195" i="79"/>
  <c r="H196" i="79" s="1"/>
  <c r="I422" i="79"/>
  <c r="H423" i="79" s="1"/>
  <c r="I458" i="79"/>
  <c r="H459" i="79" s="1"/>
  <c r="G458" i="79"/>
  <c r="W458" i="79" s="1"/>
  <c r="I676" i="79"/>
  <c r="H677" i="79" s="1"/>
  <c r="I413" i="79"/>
  <c r="H414" i="79" s="1"/>
  <c r="G448" i="79"/>
  <c r="W448" i="79" s="1"/>
  <c r="I168" i="79"/>
  <c r="H169" i="79" s="1"/>
  <c r="G693" i="79"/>
  <c r="W693" i="79" s="1"/>
  <c r="I703" i="79"/>
  <c r="H704" i="79" s="1"/>
  <c r="G675" i="79"/>
  <c r="W675" i="79" s="1"/>
  <c r="I204" i="79"/>
  <c r="H205" i="79" s="1"/>
  <c r="G204" i="79"/>
  <c r="W204" i="79" s="1"/>
  <c r="H223" i="79"/>
  <c r="I232" i="79"/>
  <c r="H233" i="79" s="1"/>
  <c r="G657" i="79"/>
  <c r="W657" i="79" s="1"/>
  <c r="I404" i="79"/>
  <c r="H405" i="79" s="1"/>
  <c r="K232" i="79"/>
  <c r="L232" i="79" s="1"/>
  <c r="L222" i="79"/>
  <c r="G140" i="79"/>
  <c r="W140" i="79" s="1"/>
  <c r="I150" i="79"/>
  <c r="H151" i="79" s="1"/>
  <c r="G150" i="79"/>
  <c r="W150" i="79" s="1"/>
  <c r="G185" i="79"/>
  <c r="W185" i="79" s="1"/>
  <c r="I467" i="79"/>
  <c r="H468" i="79" s="1"/>
  <c r="G467" i="79"/>
  <c r="W467" i="79" s="1"/>
  <c r="G149" i="79"/>
  <c r="W149" i="79" s="1"/>
  <c r="G430" i="79"/>
  <c r="W430" i="79" s="1"/>
  <c r="I213" i="79"/>
  <c r="H214" i="79" s="1"/>
  <c r="I658" i="79"/>
  <c r="H659" i="79" s="1"/>
  <c r="I141" i="79"/>
  <c r="G141" i="79"/>
  <c r="W141" i="79" s="1"/>
  <c r="I417" i="80" l="1"/>
  <c r="H418" i="80" s="1"/>
  <c r="G461" i="80"/>
  <c r="W461" i="80" s="1"/>
  <c r="I236" i="80"/>
  <c r="H237" i="80" s="1"/>
  <c r="I208" i="80"/>
  <c r="H209" i="80" s="1"/>
  <c r="I226" i="80"/>
  <c r="H227" i="80" s="1"/>
  <c r="I181" i="80"/>
  <c r="G181" i="80"/>
  <c r="W181" i="80" s="1"/>
  <c r="G407" i="80"/>
  <c r="W407" i="80" s="1"/>
  <c r="I190" i="80"/>
  <c r="H191" i="80" s="1"/>
  <c r="I199" i="80"/>
  <c r="H200" i="80" s="1"/>
  <c r="G731" i="80"/>
  <c r="W731" i="80" s="1"/>
  <c r="G703" i="80"/>
  <c r="W703" i="80" s="1"/>
  <c r="G425" i="80"/>
  <c r="W425" i="80" s="1"/>
  <c r="I462" i="80"/>
  <c r="H463" i="80" s="1"/>
  <c r="I704" i="80"/>
  <c r="H705" i="80" s="1"/>
  <c r="I426" i="80"/>
  <c r="H427" i="80" s="1"/>
  <c r="I668" i="80"/>
  <c r="G668" i="80" s="1"/>
  <c r="W668" i="80" s="1"/>
  <c r="I408" i="80"/>
  <c r="H409" i="80" s="1"/>
  <c r="I732" i="80"/>
  <c r="H733" i="80" s="1"/>
  <c r="G398" i="80"/>
  <c r="W398" i="80" s="1"/>
  <c r="G694" i="80"/>
  <c r="W694" i="80" s="1"/>
  <c r="G452" i="80"/>
  <c r="W452" i="80" s="1"/>
  <c r="G443" i="80"/>
  <c r="W443" i="80" s="1"/>
  <c r="G695" i="80"/>
  <c r="W695" i="80" s="1"/>
  <c r="I695" i="80"/>
  <c r="H696" i="80" s="1"/>
  <c r="I453" i="80"/>
  <c r="H454" i="80" s="1"/>
  <c r="G480" i="80"/>
  <c r="W480" i="80" s="1"/>
  <c r="I444" i="80"/>
  <c r="H445" i="80" s="1"/>
  <c r="I435" i="80"/>
  <c r="H436" i="80" s="1"/>
  <c r="G435" i="80"/>
  <c r="W435" i="80" s="1"/>
  <c r="I722" i="80"/>
  <c r="H723" i="80" s="1"/>
  <c r="G722" i="80"/>
  <c r="W722" i="80" s="1"/>
  <c r="I713" i="80"/>
  <c r="H714" i="80" s="1"/>
  <c r="G713" i="80"/>
  <c r="W713" i="80" s="1"/>
  <c r="I481" i="80"/>
  <c r="H482" i="80" s="1"/>
  <c r="I399" i="80"/>
  <c r="G399" i="80" s="1"/>
  <c r="W399" i="80" s="1"/>
  <c r="G434" i="80"/>
  <c r="W434" i="80" s="1"/>
  <c r="G471" i="80"/>
  <c r="W471" i="80" s="1"/>
  <c r="I471" i="80"/>
  <c r="H472" i="80" s="1"/>
  <c r="G667" i="80"/>
  <c r="W667" i="80" s="1"/>
  <c r="G721" i="80"/>
  <c r="W721" i="80" s="1"/>
  <c r="I677" i="80"/>
  <c r="H678" i="80" s="1"/>
  <c r="G677" i="80"/>
  <c r="W677" i="80" s="1"/>
  <c r="I217" i="80"/>
  <c r="H218" i="80" s="1"/>
  <c r="I686" i="80"/>
  <c r="H687" i="80" s="1"/>
  <c r="G712" i="80"/>
  <c r="W712" i="80" s="1"/>
  <c r="I205" i="79"/>
  <c r="H206" i="79" s="1"/>
  <c r="G413" i="79"/>
  <c r="W413" i="79" s="1"/>
  <c r="G195" i="79"/>
  <c r="W195" i="79" s="1"/>
  <c r="I187" i="79"/>
  <c r="H188" i="79" s="1"/>
  <c r="G187" i="79"/>
  <c r="W187" i="79" s="1"/>
  <c r="G178" i="79"/>
  <c r="W178" i="79" s="1"/>
  <c r="I178" i="79"/>
  <c r="H179" i="79" s="1"/>
  <c r="I432" i="79"/>
  <c r="H433" i="79" s="1"/>
  <c r="G712" i="79"/>
  <c r="W712" i="79" s="1"/>
  <c r="I214" i="79"/>
  <c r="H215" i="79" s="1"/>
  <c r="I713" i="79"/>
  <c r="H714" i="79" s="1"/>
  <c r="I704" i="79"/>
  <c r="H705" i="79" s="1"/>
  <c r="G677" i="79"/>
  <c r="W677" i="79" s="1"/>
  <c r="I677" i="79"/>
  <c r="H678" i="79" s="1"/>
  <c r="I668" i="79"/>
  <c r="H669" i="79" s="1"/>
  <c r="I686" i="79"/>
  <c r="H687" i="79" s="1"/>
  <c r="G232" i="79"/>
  <c r="W232" i="79" s="1"/>
  <c r="I405" i="79"/>
  <c r="G405" i="79" s="1"/>
  <c r="W405" i="79" s="1"/>
  <c r="I468" i="79"/>
  <c r="H469" i="79" s="1"/>
  <c r="G468" i="79"/>
  <c r="W468" i="79" s="1"/>
  <c r="G404" i="79"/>
  <c r="W404" i="79" s="1"/>
  <c r="G703" i="79"/>
  <c r="W703" i="79" s="1"/>
  <c r="G676" i="79"/>
  <c r="W676" i="79" s="1"/>
  <c r="G695" i="79"/>
  <c r="W695" i="79" s="1"/>
  <c r="I695" i="79"/>
  <c r="H696" i="79" s="1"/>
  <c r="I441" i="79"/>
  <c r="H442" i="79" s="1"/>
  <c r="G667" i="79"/>
  <c r="W667" i="79" s="1"/>
  <c r="G685" i="79"/>
  <c r="W685" i="79" s="1"/>
  <c r="I196" i="79"/>
  <c r="H197" i="79" s="1"/>
  <c r="G196" i="79"/>
  <c r="W196" i="79" s="1"/>
  <c r="G658" i="79"/>
  <c r="W658" i="79" s="1"/>
  <c r="I160" i="79"/>
  <c r="H161" i="79" s="1"/>
  <c r="G160" i="79"/>
  <c r="W160" i="79" s="1"/>
  <c r="I423" i="79"/>
  <c r="H424" i="79" s="1"/>
  <c r="I414" i="79"/>
  <c r="H415" i="79" s="1"/>
  <c r="G414" i="79"/>
  <c r="W414" i="79" s="1"/>
  <c r="I659" i="79"/>
  <c r="H660" i="79" s="1"/>
  <c r="I233" i="79"/>
  <c r="H234" i="79" s="1"/>
  <c r="G233" i="79"/>
  <c r="W233" i="79" s="1"/>
  <c r="I169" i="79"/>
  <c r="H170" i="79" s="1"/>
  <c r="I459" i="79"/>
  <c r="H460" i="79" s="1"/>
  <c r="G459" i="79"/>
  <c r="W459" i="79" s="1"/>
  <c r="G650" i="79"/>
  <c r="W650" i="79" s="1"/>
  <c r="I650" i="79"/>
  <c r="G159" i="79"/>
  <c r="W159" i="79" s="1"/>
  <c r="G213" i="79"/>
  <c r="W213" i="79" s="1"/>
  <c r="I151" i="79"/>
  <c r="G151" i="79"/>
  <c r="W151" i="79" s="1"/>
  <c r="I223" i="79"/>
  <c r="H224" i="79" s="1"/>
  <c r="G223" i="79"/>
  <c r="W223" i="79" s="1"/>
  <c r="G168" i="79"/>
  <c r="W168" i="79" s="1"/>
  <c r="G422" i="79"/>
  <c r="W422" i="79" s="1"/>
  <c r="I450" i="79"/>
  <c r="H451" i="79" s="1"/>
  <c r="I723" i="79"/>
  <c r="H724" i="79" s="1"/>
  <c r="I477" i="79"/>
  <c r="H478" i="79" s="1"/>
  <c r="G477" i="79"/>
  <c r="W477" i="79" s="1"/>
  <c r="I200" i="80" l="1"/>
  <c r="H201" i="80" s="1"/>
  <c r="I227" i="80"/>
  <c r="H228" i="80" s="1"/>
  <c r="G686" i="80"/>
  <c r="W686" i="80" s="1"/>
  <c r="I472" i="80"/>
  <c r="H473" i="80" s="1"/>
  <c r="G472" i="80"/>
  <c r="W472" i="80" s="1"/>
  <c r="I714" i="80"/>
  <c r="H715" i="80" s="1"/>
  <c r="G453" i="80"/>
  <c r="W453" i="80" s="1"/>
  <c r="G732" i="80"/>
  <c r="W732" i="80" s="1"/>
  <c r="G704" i="80"/>
  <c r="W704" i="80" s="1"/>
  <c r="G199" i="80"/>
  <c r="W199" i="80" s="1"/>
  <c r="G208" i="80"/>
  <c r="W208" i="80" s="1"/>
  <c r="G454" i="80"/>
  <c r="W454" i="80" s="1"/>
  <c r="I454" i="80"/>
  <c r="H455" i="80" s="1"/>
  <c r="I705" i="80"/>
  <c r="H706" i="80" s="1"/>
  <c r="I191" i="80"/>
  <c r="G191" i="80" s="1"/>
  <c r="W191" i="80" s="1"/>
  <c r="I209" i="80"/>
  <c r="H210" i="80" s="1"/>
  <c r="I427" i="80"/>
  <c r="H428" i="80" s="1"/>
  <c r="I733" i="80"/>
  <c r="H734" i="80" s="1"/>
  <c r="G733" i="80"/>
  <c r="W733" i="80" s="1"/>
  <c r="G217" i="80"/>
  <c r="W217" i="80" s="1"/>
  <c r="I723" i="80"/>
  <c r="H724" i="80" s="1"/>
  <c r="G723" i="80"/>
  <c r="W723" i="80" s="1"/>
  <c r="I696" i="80"/>
  <c r="H697" i="80" s="1"/>
  <c r="G696" i="80"/>
  <c r="W696" i="80" s="1"/>
  <c r="G408" i="80"/>
  <c r="W408" i="80" s="1"/>
  <c r="G462" i="80"/>
  <c r="W462" i="80" s="1"/>
  <c r="G190" i="80"/>
  <c r="W190" i="80" s="1"/>
  <c r="G236" i="80"/>
  <c r="W236" i="80" s="1"/>
  <c r="I409" i="80"/>
  <c r="G409" i="80" s="1"/>
  <c r="W409" i="80" s="1"/>
  <c r="I463" i="80"/>
  <c r="H464" i="80" s="1"/>
  <c r="G463" i="80"/>
  <c r="W463" i="80" s="1"/>
  <c r="I237" i="80"/>
  <c r="H238" i="80" s="1"/>
  <c r="I218" i="80"/>
  <c r="H219" i="80" s="1"/>
  <c r="G218" i="80"/>
  <c r="W218" i="80" s="1"/>
  <c r="I436" i="80"/>
  <c r="H437" i="80" s="1"/>
  <c r="G436" i="80"/>
  <c r="W436" i="80" s="1"/>
  <c r="I678" i="80"/>
  <c r="G678" i="80" s="1"/>
  <c r="W678" i="80" s="1"/>
  <c r="I445" i="80"/>
  <c r="H446" i="80" s="1"/>
  <c r="G417" i="80"/>
  <c r="W417" i="80" s="1"/>
  <c r="I687" i="80"/>
  <c r="H688" i="80" s="1"/>
  <c r="I482" i="80"/>
  <c r="H483" i="80" s="1"/>
  <c r="G482" i="80"/>
  <c r="W482" i="80" s="1"/>
  <c r="G481" i="80"/>
  <c r="W481" i="80" s="1"/>
  <c r="G444" i="80"/>
  <c r="W444" i="80" s="1"/>
  <c r="G426" i="80"/>
  <c r="W426" i="80" s="1"/>
  <c r="G226" i="80"/>
  <c r="W226" i="80" s="1"/>
  <c r="I418" i="80"/>
  <c r="H419" i="80" s="1"/>
  <c r="G659" i="79"/>
  <c r="W659" i="79" s="1"/>
  <c r="I705" i="79"/>
  <c r="H706" i="79" s="1"/>
  <c r="I179" i="79"/>
  <c r="H180" i="79" s="1"/>
  <c r="I714" i="79"/>
  <c r="H715" i="79" s="1"/>
  <c r="G714" i="79"/>
  <c r="W714" i="79" s="1"/>
  <c r="I224" i="79"/>
  <c r="H225" i="79" s="1"/>
  <c r="G460" i="79"/>
  <c r="W460" i="79" s="1"/>
  <c r="I460" i="79"/>
  <c r="H461" i="79" s="1"/>
  <c r="I415" i="79"/>
  <c r="G415" i="79"/>
  <c r="W415" i="79" s="1"/>
  <c r="G668" i="79"/>
  <c r="W668" i="79" s="1"/>
  <c r="G214" i="79"/>
  <c r="W214" i="79" s="1"/>
  <c r="G188" i="79"/>
  <c r="W188" i="79" s="1"/>
  <c r="I188" i="79"/>
  <c r="H189" i="79" s="1"/>
  <c r="I687" i="79"/>
  <c r="H688" i="79" s="1"/>
  <c r="I724" i="79"/>
  <c r="H725" i="79" s="1"/>
  <c r="G724" i="79"/>
  <c r="W724" i="79" s="1"/>
  <c r="I424" i="79"/>
  <c r="H425" i="79" s="1"/>
  <c r="G424" i="79"/>
  <c r="W424" i="79" s="1"/>
  <c r="I669" i="79"/>
  <c r="H670" i="79" s="1"/>
  <c r="G215" i="79"/>
  <c r="W215" i="79" s="1"/>
  <c r="I215" i="79"/>
  <c r="H216" i="79" s="1"/>
  <c r="I660" i="79"/>
  <c r="G660" i="79" s="1"/>
  <c r="W660" i="79" s="1"/>
  <c r="I170" i="79"/>
  <c r="H171" i="79" s="1"/>
  <c r="G170" i="79"/>
  <c r="W170" i="79" s="1"/>
  <c r="G723" i="79"/>
  <c r="W723" i="79" s="1"/>
  <c r="G169" i="79"/>
  <c r="W169" i="79" s="1"/>
  <c r="G423" i="79"/>
  <c r="W423" i="79" s="1"/>
  <c r="G441" i="79"/>
  <c r="W441" i="79" s="1"/>
  <c r="I469" i="79"/>
  <c r="H470" i="79" s="1"/>
  <c r="G469" i="79"/>
  <c r="W469" i="79" s="1"/>
  <c r="I678" i="79"/>
  <c r="H679" i="79" s="1"/>
  <c r="G678" i="79"/>
  <c r="W678" i="79" s="1"/>
  <c r="I197" i="79"/>
  <c r="H198" i="79" s="1"/>
  <c r="G686" i="79"/>
  <c r="W686" i="79" s="1"/>
  <c r="G713" i="79"/>
  <c r="W713" i="79" s="1"/>
  <c r="I451" i="79"/>
  <c r="H452" i="79" s="1"/>
  <c r="I442" i="79"/>
  <c r="H443" i="79" s="1"/>
  <c r="G442" i="79"/>
  <c r="W442" i="79" s="1"/>
  <c r="G433" i="79"/>
  <c r="W433" i="79" s="1"/>
  <c r="I433" i="79"/>
  <c r="H434" i="79" s="1"/>
  <c r="I206" i="79"/>
  <c r="H207" i="79" s="1"/>
  <c r="I478" i="79"/>
  <c r="H479" i="79" s="1"/>
  <c r="G478" i="79"/>
  <c r="W478" i="79" s="1"/>
  <c r="G450" i="79"/>
  <c r="W450" i="79" s="1"/>
  <c r="I234" i="79"/>
  <c r="H235" i="79" s="1"/>
  <c r="G234" i="79"/>
  <c r="W234" i="79" s="1"/>
  <c r="I161" i="79"/>
  <c r="G161" i="79"/>
  <c r="W161" i="79" s="1"/>
  <c r="I696" i="79"/>
  <c r="H697" i="79" s="1"/>
  <c r="G704" i="79"/>
  <c r="W704" i="79" s="1"/>
  <c r="G432" i="79"/>
  <c r="W432" i="79" s="1"/>
  <c r="G205" i="79"/>
  <c r="W205" i="79" s="1"/>
  <c r="I446" i="80" l="1"/>
  <c r="H447" i="80" s="1"/>
  <c r="I238" i="80"/>
  <c r="H239" i="80" s="1"/>
  <c r="G427" i="80"/>
  <c r="W427" i="80" s="1"/>
  <c r="I455" i="80"/>
  <c r="H456" i="80" s="1"/>
  <c r="G715" i="80"/>
  <c r="W715" i="80" s="1"/>
  <c r="I715" i="80"/>
  <c r="H716" i="80" s="1"/>
  <c r="I697" i="80"/>
  <c r="H698" i="80" s="1"/>
  <c r="G697" i="80"/>
  <c r="W697" i="80" s="1"/>
  <c r="I210" i="80"/>
  <c r="H211" i="80" s="1"/>
  <c r="I473" i="80"/>
  <c r="H474" i="80" s="1"/>
  <c r="I483" i="80"/>
  <c r="H484" i="80" s="1"/>
  <c r="G209" i="80"/>
  <c r="W209" i="80" s="1"/>
  <c r="G464" i="80"/>
  <c r="W464" i="80" s="1"/>
  <c r="I464" i="80"/>
  <c r="H465" i="80" s="1"/>
  <c r="G418" i="80"/>
  <c r="W418" i="80" s="1"/>
  <c r="G687" i="80"/>
  <c r="W687" i="80" s="1"/>
  <c r="I437" i="80"/>
  <c r="H438" i="80" s="1"/>
  <c r="G437" i="80"/>
  <c r="W437" i="80" s="1"/>
  <c r="I724" i="80"/>
  <c r="H725" i="80" s="1"/>
  <c r="G227" i="80"/>
  <c r="W227" i="80" s="1"/>
  <c r="I419" i="80"/>
  <c r="G419" i="80" s="1"/>
  <c r="W419" i="80" s="1"/>
  <c r="I228" i="80"/>
  <c r="H229" i="80" s="1"/>
  <c r="I428" i="80"/>
  <c r="H429" i="80" s="1"/>
  <c r="I219" i="80"/>
  <c r="H220" i="80" s="1"/>
  <c r="I706" i="80"/>
  <c r="H707" i="80" s="1"/>
  <c r="G706" i="80"/>
  <c r="W706" i="80" s="1"/>
  <c r="I201" i="80"/>
  <c r="G201" i="80" s="1"/>
  <c r="W201" i="80" s="1"/>
  <c r="G688" i="80"/>
  <c r="W688" i="80" s="1"/>
  <c r="I688" i="80"/>
  <c r="G445" i="80"/>
  <c r="W445" i="80" s="1"/>
  <c r="G237" i="80"/>
  <c r="W237" i="80" s="1"/>
  <c r="I734" i="80"/>
  <c r="H735" i="80" s="1"/>
  <c r="G705" i="80"/>
  <c r="W705" i="80" s="1"/>
  <c r="G714" i="80"/>
  <c r="W714" i="80" s="1"/>
  <c r="G200" i="80"/>
  <c r="W200" i="80" s="1"/>
  <c r="I679" i="79"/>
  <c r="H680" i="79" s="1"/>
  <c r="I171" i="79"/>
  <c r="G171" i="79" s="1"/>
  <c r="W171" i="79" s="1"/>
  <c r="I425" i="79"/>
  <c r="G425" i="79" s="1"/>
  <c r="W425" i="79" s="1"/>
  <c r="I715" i="79"/>
  <c r="H716" i="79" s="1"/>
  <c r="G670" i="79"/>
  <c r="W670" i="79" s="1"/>
  <c r="I670" i="79"/>
  <c r="I452" i="79"/>
  <c r="H453" i="79" s="1"/>
  <c r="I180" i="79"/>
  <c r="H181" i="79" s="1"/>
  <c r="I235" i="79"/>
  <c r="H236" i="79" s="1"/>
  <c r="G235" i="79"/>
  <c r="W235" i="79" s="1"/>
  <c r="I479" i="79"/>
  <c r="H480" i="79" s="1"/>
  <c r="G451" i="79"/>
  <c r="W451" i="79" s="1"/>
  <c r="I470" i="79"/>
  <c r="H471" i="79" s="1"/>
  <c r="I725" i="79"/>
  <c r="H726" i="79" s="1"/>
  <c r="G179" i="79"/>
  <c r="W179" i="79" s="1"/>
  <c r="G198" i="79"/>
  <c r="W198" i="79" s="1"/>
  <c r="I198" i="79"/>
  <c r="H199" i="79" s="1"/>
  <c r="I697" i="79"/>
  <c r="H698" i="79" s="1"/>
  <c r="G696" i="79"/>
  <c r="W696" i="79" s="1"/>
  <c r="G206" i="79"/>
  <c r="W206" i="79" s="1"/>
  <c r="I216" i="79"/>
  <c r="H217" i="79" s="1"/>
  <c r="G216" i="79"/>
  <c r="W216" i="79" s="1"/>
  <c r="G687" i="79"/>
  <c r="W687" i="79" s="1"/>
  <c r="I461" i="79"/>
  <c r="H462" i="79" s="1"/>
  <c r="G705" i="79"/>
  <c r="W705" i="79" s="1"/>
  <c r="I688" i="79"/>
  <c r="H689" i="79" s="1"/>
  <c r="I706" i="79"/>
  <c r="H707" i="79" s="1"/>
  <c r="I225" i="79"/>
  <c r="H226" i="79" s="1"/>
  <c r="G443" i="79"/>
  <c r="W443" i="79" s="1"/>
  <c r="I443" i="79"/>
  <c r="H444" i="79" s="1"/>
  <c r="I207" i="79"/>
  <c r="H208" i="79" s="1"/>
  <c r="I434" i="79"/>
  <c r="H435" i="79" s="1"/>
  <c r="G197" i="79"/>
  <c r="W197" i="79" s="1"/>
  <c r="G669" i="79"/>
  <c r="W669" i="79" s="1"/>
  <c r="G189" i="79"/>
  <c r="W189" i="79" s="1"/>
  <c r="I189" i="79"/>
  <c r="H190" i="79" s="1"/>
  <c r="G224" i="79"/>
  <c r="W224" i="79" s="1"/>
  <c r="I484" i="80" l="1"/>
  <c r="H485" i="80" s="1"/>
  <c r="G228" i="80"/>
  <c r="W228" i="80" s="1"/>
  <c r="I438" i="80"/>
  <c r="H439" i="80" s="1"/>
  <c r="G473" i="80"/>
  <c r="W473" i="80" s="1"/>
  <c r="G455" i="80"/>
  <c r="W455" i="80" s="1"/>
  <c r="G474" i="80"/>
  <c r="W474" i="80" s="1"/>
  <c r="I474" i="80"/>
  <c r="H475" i="80" s="1"/>
  <c r="I456" i="80"/>
  <c r="H457" i="80" s="1"/>
  <c r="I211" i="80"/>
  <c r="G211" i="80" s="1"/>
  <c r="W211" i="80" s="1"/>
  <c r="I735" i="80"/>
  <c r="H736" i="80" s="1"/>
  <c r="I707" i="80"/>
  <c r="H708" i="80" s="1"/>
  <c r="I465" i="80"/>
  <c r="H466" i="80" s="1"/>
  <c r="G210" i="80"/>
  <c r="W210" i="80" s="1"/>
  <c r="G238" i="80"/>
  <c r="W238" i="80" s="1"/>
  <c r="I220" i="80"/>
  <c r="H221" i="80" s="1"/>
  <c r="G239" i="80"/>
  <c r="W239" i="80" s="1"/>
  <c r="I239" i="80"/>
  <c r="H240" i="80" s="1"/>
  <c r="G429" i="80"/>
  <c r="W429" i="80" s="1"/>
  <c r="I429" i="80"/>
  <c r="G219" i="80"/>
  <c r="W219" i="80" s="1"/>
  <c r="G724" i="80"/>
  <c r="W724" i="80" s="1"/>
  <c r="I698" i="80"/>
  <c r="G698" i="80" s="1"/>
  <c r="W698" i="80" s="1"/>
  <c r="G446" i="80"/>
  <c r="W446" i="80" s="1"/>
  <c r="I229" i="80"/>
  <c r="H230" i="80" s="1"/>
  <c r="G734" i="80"/>
  <c r="W734" i="80" s="1"/>
  <c r="G428" i="80"/>
  <c r="W428" i="80" s="1"/>
  <c r="I725" i="80"/>
  <c r="H726" i="80" s="1"/>
  <c r="G483" i="80"/>
  <c r="W483" i="80" s="1"/>
  <c r="I716" i="80"/>
  <c r="H717" i="80" s="1"/>
  <c r="I447" i="80"/>
  <c r="H448" i="80" s="1"/>
  <c r="I217" i="79"/>
  <c r="H218" i="79" s="1"/>
  <c r="I726" i="79"/>
  <c r="H727" i="79" s="1"/>
  <c r="I236" i="79"/>
  <c r="H237" i="79" s="1"/>
  <c r="G236" i="79"/>
  <c r="W236" i="79" s="1"/>
  <c r="G715" i="79"/>
  <c r="W715" i="79" s="1"/>
  <c r="G207" i="79"/>
  <c r="W207" i="79" s="1"/>
  <c r="G688" i="79"/>
  <c r="W688" i="79" s="1"/>
  <c r="G725" i="79"/>
  <c r="W725" i="79" s="1"/>
  <c r="G180" i="79"/>
  <c r="W180" i="79" s="1"/>
  <c r="I208" i="79"/>
  <c r="H209" i="79" s="1"/>
  <c r="G471" i="79"/>
  <c r="W471" i="79" s="1"/>
  <c r="I471" i="79"/>
  <c r="H472" i="79" s="1"/>
  <c r="I181" i="79"/>
  <c r="G181" i="79" s="1"/>
  <c r="W181" i="79" s="1"/>
  <c r="I707" i="79"/>
  <c r="H708" i="79" s="1"/>
  <c r="I689" i="79"/>
  <c r="H690" i="79" s="1"/>
  <c r="G689" i="79"/>
  <c r="W689" i="79" s="1"/>
  <c r="I190" i="79"/>
  <c r="H191" i="79" s="1"/>
  <c r="G444" i="79"/>
  <c r="W444" i="79" s="1"/>
  <c r="I444" i="79"/>
  <c r="H445" i="79" s="1"/>
  <c r="G697" i="79"/>
  <c r="W697" i="79" s="1"/>
  <c r="G470" i="79"/>
  <c r="W470" i="79" s="1"/>
  <c r="G452" i="79"/>
  <c r="W452" i="79" s="1"/>
  <c r="I435" i="79"/>
  <c r="G435" i="79"/>
  <c r="W435" i="79" s="1"/>
  <c r="I698" i="79"/>
  <c r="H699" i="79" s="1"/>
  <c r="G698" i="79"/>
  <c r="W698" i="79" s="1"/>
  <c r="I453" i="79"/>
  <c r="H454" i="79" s="1"/>
  <c r="I716" i="79"/>
  <c r="H717" i="79" s="1"/>
  <c r="G434" i="79"/>
  <c r="W434" i="79" s="1"/>
  <c r="G706" i="79"/>
  <c r="W706" i="79" s="1"/>
  <c r="I462" i="79"/>
  <c r="H463" i="79" s="1"/>
  <c r="G462" i="79"/>
  <c r="W462" i="79" s="1"/>
  <c r="G225" i="79"/>
  <c r="W225" i="79" s="1"/>
  <c r="G461" i="79"/>
  <c r="W461" i="79" s="1"/>
  <c r="I199" i="79"/>
  <c r="H200" i="79" s="1"/>
  <c r="G479" i="79"/>
  <c r="W479" i="79" s="1"/>
  <c r="G679" i="79"/>
  <c r="W679" i="79" s="1"/>
  <c r="I226" i="79"/>
  <c r="H227" i="79" s="1"/>
  <c r="G226" i="79"/>
  <c r="W226" i="79" s="1"/>
  <c r="G480" i="79"/>
  <c r="W480" i="79" s="1"/>
  <c r="I480" i="79"/>
  <c r="H481" i="79" s="1"/>
  <c r="I680" i="79"/>
  <c r="G680" i="79" s="1"/>
  <c r="W680" i="79" s="1"/>
  <c r="I736" i="80" l="1"/>
  <c r="H737" i="80" s="1"/>
  <c r="I708" i="80"/>
  <c r="G708" i="80" s="1"/>
  <c r="W708" i="80" s="1"/>
  <c r="I726" i="80"/>
  <c r="H727" i="80" s="1"/>
  <c r="G220" i="80"/>
  <c r="W220" i="80" s="1"/>
  <c r="G735" i="80"/>
  <c r="W735" i="80" s="1"/>
  <c r="I221" i="80"/>
  <c r="G221" i="80" s="1"/>
  <c r="W221" i="80" s="1"/>
  <c r="G725" i="80"/>
  <c r="W725" i="80" s="1"/>
  <c r="G438" i="80"/>
  <c r="W438" i="80" s="1"/>
  <c r="G439" i="80"/>
  <c r="W439" i="80" s="1"/>
  <c r="I439" i="80"/>
  <c r="G447" i="80"/>
  <c r="W447" i="80" s="1"/>
  <c r="G465" i="80"/>
  <c r="W465" i="80" s="1"/>
  <c r="G456" i="80"/>
  <c r="W456" i="80" s="1"/>
  <c r="I448" i="80"/>
  <c r="H449" i="80" s="1"/>
  <c r="G448" i="80"/>
  <c r="W448" i="80" s="1"/>
  <c r="I466" i="80"/>
  <c r="H467" i="80" s="1"/>
  <c r="G466" i="80"/>
  <c r="W466" i="80" s="1"/>
  <c r="I457" i="80"/>
  <c r="H458" i="80" s="1"/>
  <c r="I485" i="80"/>
  <c r="H486" i="80" s="1"/>
  <c r="I717" i="80"/>
  <c r="H718" i="80" s="1"/>
  <c r="I230" i="80"/>
  <c r="H231" i="80" s="1"/>
  <c r="G716" i="80"/>
  <c r="W716" i="80" s="1"/>
  <c r="G229" i="80"/>
  <c r="W229" i="80" s="1"/>
  <c r="G240" i="80"/>
  <c r="W240" i="80" s="1"/>
  <c r="I240" i="80"/>
  <c r="H241" i="80" s="1"/>
  <c r="G707" i="80"/>
  <c r="W707" i="80" s="1"/>
  <c r="I475" i="80"/>
  <c r="H476" i="80" s="1"/>
  <c r="G475" i="80"/>
  <c r="W475" i="80" s="1"/>
  <c r="G484" i="80"/>
  <c r="W484" i="80" s="1"/>
  <c r="I227" i="79"/>
  <c r="H228" i="79" s="1"/>
  <c r="I463" i="79"/>
  <c r="H464" i="79" s="1"/>
  <c r="I699" i="79"/>
  <c r="H700" i="79" s="1"/>
  <c r="G699" i="79"/>
  <c r="W699" i="79" s="1"/>
  <c r="G190" i="79"/>
  <c r="W190" i="79" s="1"/>
  <c r="I472" i="79"/>
  <c r="H473" i="79" s="1"/>
  <c r="I209" i="79"/>
  <c r="H210" i="79" s="1"/>
  <c r="I237" i="79"/>
  <c r="H238" i="79" s="1"/>
  <c r="G237" i="79"/>
  <c r="W237" i="79" s="1"/>
  <c r="G690" i="79"/>
  <c r="W690" i="79" s="1"/>
  <c r="I690" i="79"/>
  <c r="G208" i="79"/>
  <c r="W208" i="79" s="1"/>
  <c r="I727" i="79"/>
  <c r="H728" i="79" s="1"/>
  <c r="I200" i="79"/>
  <c r="H201" i="79" s="1"/>
  <c r="G199" i="79"/>
  <c r="W199" i="79" s="1"/>
  <c r="G716" i="79"/>
  <c r="W716" i="79" s="1"/>
  <c r="I708" i="79"/>
  <c r="H709" i="79" s="1"/>
  <c r="G708" i="79"/>
  <c r="W708" i="79" s="1"/>
  <c r="G726" i="79"/>
  <c r="W726" i="79" s="1"/>
  <c r="I717" i="79"/>
  <c r="H718" i="79" s="1"/>
  <c r="G717" i="79"/>
  <c r="W717" i="79" s="1"/>
  <c r="I481" i="79"/>
  <c r="H482" i="79" s="1"/>
  <c r="G453" i="79"/>
  <c r="W453" i="79" s="1"/>
  <c r="G707" i="79"/>
  <c r="W707" i="79" s="1"/>
  <c r="G217" i="79"/>
  <c r="W217" i="79" s="1"/>
  <c r="I191" i="79"/>
  <c r="G191" i="79" s="1"/>
  <c r="W191" i="79" s="1"/>
  <c r="I454" i="79"/>
  <c r="H455" i="79" s="1"/>
  <c r="I445" i="79"/>
  <c r="G445" i="79" s="1"/>
  <c r="W445" i="79" s="1"/>
  <c r="I218" i="79"/>
  <c r="H219" i="79" s="1"/>
  <c r="G457" i="80" l="1"/>
  <c r="W457" i="80" s="1"/>
  <c r="I458" i="80"/>
  <c r="H459" i="80" s="1"/>
  <c r="G726" i="80"/>
  <c r="W726" i="80" s="1"/>
  <c r="I231" i="80"/>
  <c r="G231" i="80" s="1"/>
  <c r="W231" i="80" s="1"/>
  <c r="I727" i="80"/>
  <c r="H728" i="80" s="1"/>
  <c r="G727" i="80"/>
  <c r="W727" i="80" s="1"/>
  <c r="G230" i="80"/>
  <c r="W230" i="80" s="1"/>
  <c r="I467" i="80"/>
  <c r="H468" i="80" s="1"/>
  <c r="I476" i="80"/>
  <c r="H477" i="80" s="1"/>
  <c r="G476" i="80"/>
  <c r="W476" i="80" s="1"/>
  <c r="G717" i="80"/>
  <c r="W717" i="80" s="1"/>
  <c r="I718" i="80"/>
  <c r="G718" i="80" s="1"/>
  <c r="W718" i="80" s="1"/>
  <c r="I449" i="80"/>
  <c r="G449" i="80" s="1"/>
  <c r="W449" i="80" s="1"/>
  <c r="G736" i="80"/>
  <c r="W736" i="80" s="1"/>
  <c r="I486" i="80"/>
  <c r="H487" i="80" s="1"/>
  <c r="G486" i="80"/>
  <c r="W486" i="80" s="1"/>
  <c r="I241" i="80"/>
  <c r="G241" i="80" s="1"/>
  <c r="W241" i="80" s="1"/>
  <c r="G485" i="80"/>
  <c r="W485" i="80" s="1"/>
  <c r="I737" i="80"/>
  <c r="H738" i="80" s="1"/>
  <c r="G737" i="80"/>
  <c r="W737" i="80" s="1"/>
  <c r="I473" i="79"/>
  <c r="H474" i="79" s="1"/>
  <c r="G218" i="79"/>
  <c r="W218" i="79" s="1"/>
  <c r="I709" i="79"/>
  <c r="H710" i="79" s="1"/>
  <c r="I482" i="79"/>
  <c r="H483" i="79" s="1"/>
  <c r="G700" i="79"/>
  <c r="W700" i="79" s="1"/>
  <c r="I700" i="79"/>
  <c r="G454" i="79"/>
  <c r="W454" i="79" s="1"/>
  <c r="G481" i="79"/>
  <c r="W481" i="79" s="1"/>
  <c r="G200" i="79"/>
  <c r="W200" i="79" s="1"/>
  <c r="I238" i="79"/>
  <c r="H239" i="79" s="1"/>
  <c r="G463" i="79"/>
  <c r="W463" i="79" s="1"/>
  <c r="I210" i="79"/>
  <c r="H211" i="79" s="1"/>
  <c r="I464" i="79"/>
  <c r="H465" i="79" s="1"/>
  <c r="G464" i="79"/>
  <c r="W464" i="79" s="1"/>
  <c r="I455" i="79"/>
  <c r="G455" i="79" s="1"/>
  <c r="W455" i="79" s="1"/>
  <c r="I201" i="79"/>
  <c r="G201" i="79" s="1"/>
  <c r="W201" i="79" s="1"/>
  <c r="I718" i="79"/>
  <c r="H719" i="79" s="1"/>
  <c r="G727" i="79"/>
  <c r="W727" i="79" s="1"/>
  <c r="G209" i="79"/>
  <c r="W209" i="79" s="1"/>
  <c r="G227" i="79"/>
  <c r="W227" i="79" s="1"/>
  <c r="I219" i="79"/>
  <c r="H220" i="79" s="1"/>
  <c r="I728" i="79"/>
  <c r="H729" i="79" s="1"/>
  <c r="G728" i="79"/>
  <c r="W728" i="79" s="1"/>
  <c r="G472" i="79"/>
  <c r="W472" i="79" s="1"/>
  <c r="I228" i="79"/>
  <c r="H229" i="79" s="1"/>
  <c r="I728" i="80" l="1"/>
  <c r="G728" i="80" s="1"/>
  <c r="W728" i="80" s="1"/>
  <c r="I477" i="80"/>
  <c r="H478" i="80" s="1"/>
  <c r="I487" i="80"/>
  <c r="H488" i="80" s="1"/>
  <c r="G467" i="80"/>
  <c r="W467" i="80" s="1"/>
  <c r="G458" i="80"/>
  <c r="W458" i="80" s="1"/>
  <c r="I468" i="80"/>
  <c r="H469" i="80" s="1"/>
  <c r="G468" i="80"/>
  <c r="W468" i="80" s="1"/>
  <c r="I459" i="80"/>
  <c r="G459" i="80" s="1"/>
  <c r="W459" i="80" s="1"/>
  <c r="I738" i="80"/>
  <c r="G738" i="80" s="1"/>
  <c r="W738" i="80" s="1"/>
  <c r="I719" i="79"/>
  <c r="H720" i="79" s="1"/>
  <c r="I729" i="79"/>
  <c r="H730" i="79" s="1"/>
  <c r="G482" i="79"/>
  <c r="W482" i="79" s="1"/>
  <c r="I483" i="79"/>
  <c r="H484" i="79" s="1"/>
  <c r="G219" i="79"/>
  <c r="W219" i="79" s="1"/>
  <c r="G238" i="79"/>
  <c r="W238" i="79" s="1"/>
  <c r="G709" i="79"/>
  <c r="W709" i="79" s="1"/>
  <c r="I220" i="79"/>
  <c r="H221" i="79" s="1"/>
  <c r="I710" i="79"/>
  <c r="G710" i="79" s="1"/>
  <c r="W710" i="79" s="1"/>
  <c r="I229" i="79"/>
  <c r="H230" i="79" s="1"/>
  <c r="I239" i="79"/>
  <c r="H240" i="79" s="1"/>
  <c r="G228" i="79"/>
  <c r="W228" i="79" s="1"/>
  <c r="I465" i="79"/>
  <c r="G465" i="79"/>
  <c r="W465" i="79" s="1"/>
  <c r="G473" i="79"/>
  <c r="W473" i="79" s="1"/>
  <c r="I211" i="79"/>
  <c r="G211" i="79"/>
  <c r="W211" i="79" s="1"/>
  <c r="G718" i="79"/>
  <c r="W718" i="79" s="1"/>
  <c r="G210" i="79"/>
  <c r="W210" i="79" s="1"/>
  <c r="I474" i="79"/>
  <c r="H475" i="79" s="1"/>
  <c r="I488" i="80" l="1"/>
  <c r="H489" i="80" s="1"/>
  <c r="G477" i="80"/>
  <c r="W477" i="80" s="1"/>
  <c r="I478" i="80"/>
  <c r="H479" i="80" s="1"/>
  <c r="G487" i="80"/>
  <c r="W487" i="80" s="1"/>
  <c r="I469" i="80"/>
  <c r="G469" i="80" s="1"/>
  <c r="W469" i="80" s="1"/>
  <c r="I230" i="79"/>
  <c r="H231" i="79" s="1"/>
  <c r="G229" i="79"/>
  <c r="W229" i="79" s="1"/>
  <c r="G483" i="79"/>
  <c r="W483" i="79" s="1"/>
  <c r="I484" i="79"/>
  <c r="H485" i="79" s="1"/>
  <c r="G474" i="79"/>
  <c r="W474" i="79" s="1"/>
  <c r="G220" i="79"/>
  <c r="W220" i="79" s="1"/>
  <c r="G729" i="79"/>
  <c r="W729" i="79" s="1"/>
  <c r="I221" i="79"/>
  <c r="G221" i="79" s="1"/>
  <c r="W221" i="79" s="1"/>
  <c r="I730" i="79"/>
  <c r="G730" i="79" s="1"/>
  <c r="W730" i="79" s="1"/>
  <c r="I240" i="79"/>
  <c r="H241" i="79" s="1"/>
  <c r="G719" i="79"/>
  <c r="W719" i="79" s="1"/>
  <c r="I475" i="79"/>
  <c r="G475" i="79"/>
  <c r="W475" i="79" s="1"/>
  <c r="G239" i="79"/>
  <c r="W239" i="79" s="1"/>
  <c r="I720" i="79"/>
  <c r="G720" i="79" s="1"/>
  <c r="W720" i="79" s="1"/>
  <c r="I479" i="80" l="1"/>
  <c r="G479" i="80" s="1"/>
  <c r="W479" i="80" s="1"/>
  <c r="G478" i="80"/>
  <c r="W478" i="80" s="1"/>
  <c r="G488" i="80"/>
  <c r="W488" i="80" s="1"/>
  <c r="I489" i="80"/>
  <c r="G489" i="80" s="1"/>
  <c r="W489" i="80" s="1"/>
  <c r="I485" i="79"/>
  <c r="G485" i="79" s="1"/>
  <c r="W485" i="79" s="1"/>
  <c r="G240" i="79"/>
  <c r="W240" i="79" s="1"/>
  <c r="G484" i="79"/>
  <c r="W484" i="79" s="1"/>
  <c r="I241" i="79"/>
  <c r="G241" i="79" s="1"/>
  <c r="W241" i="79" s="1"/>
  <c r="I231" i="79"/>
  <c r="G231" i="79" s="1"/>
  <c r="W231" i="79" s="1"/>
  <c r="G230" i="79"/>
  <c r="W230" i="79" s="1"/>
  <c r="G2" i="41" l="1"/>
  <c r="G5" i="41" l="1"/>
  <c r="C34" i="41" l="1"/>
  <c r="C35" i="41"/>
  <c r="C36" i="41"/>
  <c r="C37" i="41"/>
  <c r="C38" i="41"/>
  <c r="C39" i="41"/>
  <c r="P3" i="41" l="1"/>
  <c r="H3" i="41"/>
  <c r="I3" i="41" l="1"/>
  <c r="H4" i="41" s="1"/>
  <c r="P31" i="41" l="1"/>
  <c r="P30" i="41"/>
  <c r="P29" i="41"/>
  <c r="P28" i="41"/>
  <c r="P27" i="41"/>
  <c r="P26" i="41"/>
  <c r="P25" i="41"/>
  <c r="P24" i="41"/>
  <c r="P23" i="41"/>
  <c r="P22" i="41"/>
  <c r="P21" i="41"/>
  <c r="P20" i="41"/>
  <c r="P13" i="41"/>
  <c r="P12" i="41"/>
  <c r="P11" i="41"/>
  <c r="D2" i="41" l="1"/>
  <c r="E2" i="41" s="1"/>
  <c r="L2" i="41"/>
  <c r="I4" i="41"/>
  <c r="P4" i="41"/>
  <c r="L5" i="41"/>
  <c r="P5" i="41"/>
  <c r="H6" i="41"/>
  <c r="P6" i="41"/>
  <c r="P7" i="41"/>
  <c r="P8" i="41"/>
  <c r="P9" i="41"/>
  <c r="P10" i="41"/>
  <c r="H14" i="41"/>
  <c r="I14" i="41"/>
  <c r="H15" i="41" s="1"/>
  <c r="J14" i="41"/>
  <c r="K14" i="41"/>
  <c r="K23" i="41" s="1"/>
  <c r="M14" i="41"/>
  <c r="M23" i="41" s="1"/>
  <c r="P14" i="41"/>
  <c r="P15" i="41"/>
  <c r="P16" i="41"/>
  <c r="P17" i="41"/>
  <c r="P18" i="41"/>
  <c r="P19" i="41"/>
  <c r="I15" i="41" l="1"/>
  <c r="H16" i="41" s="1"/>
  <c r="H23" i="41"/>
  <c r="G14" i="41"/>
  <c r="I6" i="41"/>
  <c r="H7" i="41" s="1"/>
  <c r="I23" i="41"/>
  <c r="H24" i="41" s="1"/>
  <c r="L14" i="41"/>
  <c r="D39" i="41"/>
  <c r="D36" i="41"/>
  <c r="D37" i="41"/>
  <c r="J23" i="41"/>
  <c r="Q14" i="41"/>
  <c r="D38" i="41"/>
  <c r="Q23" i="41"/>
  <c r="Q5" i="41"/>
  <c r="D35" i="41"/>
  <c r="D34" i="41"/>
  <c r="C40" i="41"/>
  <c r="P2" i="41"/>
  <c r="G6" i="41" l="1"/>
  <c r="I7" i="41"/>
  <c r="H8" i="41" s="1"/>
  <c r="G23" i="41"/>
  <c r="G15" i="41"/>
  <c r="I24" i="41"/>
  <c r="H25" i="41" s="1"/>
  <c r="I16" i="41"/>
  <c r="H17" i="41" s="1"/>
  <c r="L23" i="41"/>
  <c r="Q2" i="41"/>
  <c r="D40" i="41"/>
  <c r="G24" i="41" l="1"/>
  <c r="I17" i="41"/>
  <c r="H18" i="41" s="1"/>
  <c r="I25" i="41"/>
  <c r="H26" i="41" s="1"/>
  <c r="G7" i="41"/>
  <c r="G16" i="41"/>
  <c r="I8" i="41"/>
  <c r="H9" i="41" s="1"/>
  <c r="G25" i="41" l="1"/>
  <c r="I26" i="41"/>
  <c r="H27" i="41" s="1"/>
  <c r="G8" i="41"/>
  <c r="G17" i="41"/>
  <c r="I9" i="41"/>
  <c r="H10" i="41" s="1"/>
  <c r="I18" i="41"/>
  <c r="H19" i="41" s="1"/>
  <c r="G18" i="41" l="1"/>
  <c r="I19" i="41"/>
  <c r="H20" i="41" s="1"/>
  <c r="G9" i="41"/>
  <c r="I10" i="41"/>
  <c r="H11" i="41" s="1"/>
  <c r="G26" i="41"/>
  <c r="I27" i="41"/>
  <c r="H28" i="41" s="1"/>
  <c r="G27" i="41" l="1"/>
  <c r="I28" i="41"/>
  <c r="H29" i="41" s="1"/>
  <c r="G10" i="41"/>
  <c r="I11" i="41"/>
  <c r="H12" i="41" s="1"/>
  <c r="G19" i="41"/>
  <c r="I20" i="41"/>
  <c r="H21" i="41" s="1"/>
  <c r="G11" i="41" l="1"/>
  <c r="G28" i="41"/>
  <c r="G20" i="41"/>
  <c r="I29" i="41"/>
  <c r="H30" i="41" s="1"/>
  <c r="I12" i="41"/>
  <c r="H13" i="41" s="1"/>
  <c r="I21" i="41"/>
  <c r="H22" i="41" s="1"/>
  <c r="G21" i="41" l="1"/>
  <c r="G29" i="41"/>
  <c r="I22" i="41"/>
  <c r="G12" i="41"/>
  <c r="I13" i="41"/>
  <c r="I30" i="41"/>
  <c r="H31" i="41" s="1"/>
  <c r="G22" i="41" l="1"/>
  <c r="G13" i="41"/>
  <c r="G30" i="41"/>
  <c r="I31" i="41"/>
  <c r="G31" i="4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figga" type="6" refreshedVersion="4" background="1" saveData="1">
    <textPr codePage="437" sourceFile="\\NAEAST.AD.JPMORGANCHASE.COM\AmerXBUS$\XBUS\NATXVDIHOME05\z001630\downloads\SB GDPS\configga.txt" delimited="0">
      <textFields count="2">
        <textField/>
        <textField position="80"/>
      </textFields>
    </textPr>
  </connection>
  <connection id="2" xr16:uid="{00000000-0015-0000-FFFF-FFFF01000000}" name="configgb" type="6" refreshedVersion="4" background="1" saveData="1">
    <textPr codePage="437" sourceFile="\\NAEAST.AD.JPMORGANCHASE.COM\AmerXBUS$\XBUS\NATXVDIHOME05\z001630\downloads\SB GDPS\configgb.txt" delimited="0">
      <textFields count="2">
        <textField/>
        <textField position="80"/>
      </textFields>
    </textPr>
  </connection>
  <connection id="3" xr16:uid="{00000000-0015-0000-FFFF-FFFF02000000}" name="CONFIGPA" type="6" refreshedVersion="4" background="1" saveData="1">
    <textPr prompt="0" codePage="437" sourceFile="\\NAEAST.AD.JPMORGANCHASE.COM\AmerXBUS$\XBUS\NATXVDIHOME05\z001630\downloads\SB GDPS\configpa.txt" delimited="0">
      <textFields count="2">
        <textField/>
        <textField position="80"/>
      </textFields>
    </textPr>
  </connection>
  <connection id="4" xr16:uid="{00000000-0015-0000-FFFF-FFFF03000000}" name="CONFIGPB" type="6" refreshedVersion="4" background="1" saveData="1">
    <textPr prompt="0" codePage="437" sourceFile="\\NAEAST.AD.JPMORGANCHASE.COM\AmerXBUS$\XBUS\NATXVDIHOME05\z001630\downloads\SB GDPS\configpb.txt" delimited="0">
      <textFields count="2">
        <textField/>
        <textField position="80"/>
      </textFields>
    </textPr>
  </connection>
</connections>
</file>

<file path=xl/sharedStrings.xml><?xml version="1.0" encoding="utf-8"?>
<sst xmlns="http://schemas.openxmlformats.org/spreadsheetml/2006/main" count="6756" uniqueCount="217">
  <si>
    <t>Emul</t>
  </si>
  <si>
    <t>Host
Model</t>
  </si>
  <si>
    <t>Size(Cyl)</t>
  </si>
  <si>
    <t>Count</t>
  </si>
  <si>
    <t>Tot</t>
  </si>
  <si>
    <t>CUADD</t>
  </si>
  <si>
    <t>UCB
Lo</t>
  </si>
  <si>
    <t>UCB
Hi</t>
  </si>
  <si>
    <t>PAV
Lo</t>
  </si>
  <si>
    <t>PAV
Hi</t>
  </si>
  <si>
    <t>PAV
Cnt</t>
  </si>
  <si>
    <t>SSID</t>
  </si>
  <si>
    <t>Type</t>
  </si>
  <si>
    <t>Pool</t>
  </si>
  <si>
    <t>Comments</t>
  </si>
  <si>
    <t>3390</t>
  </si>
  <si>
    <t>1</t>
  </si>
  <si>
    <t>1113</t>
  </si>
  <si>
    <t>9</t>
  </si>
  <si>
    <t>10017</t>
  </si>
  <si>
    <t>20FF</t>
  </si>
  <si>
    <t>01</t>
  </si>
  <si>
    <t>0</t>
  </si>
  <si>
    <t>54</t>
  </si>
  <si>
    <t>65520</t>
  </si>
  <si>
    <t>27</t>
  </si>
  <si>
    <t>32760</t>
  </si>
  <si>
    <t>3</t>
  </si>
  <si>
    <t>3339</t>
  </si>
  <si>
    <t>EAV</t>
  </si>
  <si>
    <t>262668</t>
  </si>
  <si>
    <t>Ext.</t>
  </si>
  <si>
    <t>Tot.Vols</t>
  </si>
  <si>
    <t>Total M1s</t>
  </si>
  <si>
    <t>Total M3s</t>
  </si>
  <si>
    <t>Total M9s</t>
  </si>
  <si>
    <t>Total M27s</t>
  </si>
  <si>
    <t>Total M54s</t>
  </si>
  <si>
    <t>Total EAVs</t>
  </si>
  <si>
    <t>Total All Models</t>
  </si>
  <si>
    <t>60FF</t>
  </si>
  <si>
    <t>Hybrid</t>
  </si>
  <si>
    <t>PROD</t>
  </si>
  <si>
    <t>Total TiB &gt;</t>
  </si>
  <si>
    <t>Cap(GiB)</t>
  </si>
  <si>
    <t>Total GiB
for CU</t>
  </si>
  <si>
    <t>Cap(TiB)</t>
  </si>
  <si>
    <t>RGP1</t>
  </si>
  <si>
    <t>78FF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</si>
  <si>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</si>
  <si>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</si>
  <si>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</si>
  <si>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</si>
  <si>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</si>
  <si>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</si>
  <si>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</si>
  <si>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</si>
  <si>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</si>
  <si>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</si>
  <si>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20E0</t>
  </si>
  <si>
    <t>30</t>
  </si>
  <si>
    <t>DS8K DEV
Address</t>
  </si>
  <si>
    <t>20</t>
  </si>
  <si>
    <t>21</t>
  </si>
  <si>
    <t>22</t>
  </si>
  <si>
    <t>201A</t>
  </si>
  <si>
    <t>9A</t>
  </si>
  <si>
    <t>9B</t>
  </si>
  <si>
    <t>B0</t>
  </si>
  <si>
    <t>B1</t>
  </si>
  <si>
    <t>B2</t>
  </si>
  <si>
    <t>B3</t>
  </si>
  <si>
    <t>B4</t>
  </si>
  <si>
    <t>B5</t>
  </si>
  <si>
    <t>B6</t>
  </si>
  <si>
    <t>B7</t>
  </si>
  <si>
    <t>70</t>
  </si>
  <si>
    <t>71</t>
  </si>
  <si>
    <t>72</t>
  </si>
  <si>
    <t>73</t>
  </si>
  <si>
    <t>74</t>
  </si>
  <si>
    <t>75</t>
  </si>
  <si>
    <t>76</t>
  </si>
  <si>
    <t>77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</si>
  <si>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</si>
  <si>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</si>
  <si>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</si>
  <si>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</si>
  <si>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</si>
  <si>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</si>
  <si>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</si>
  <si>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</si>
  <si>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</si>
  <si>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</si>
  <si>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AA</t>
  </si>
  <si>
    <t>AB</t>
  </si>
  <si>
    <t>AC</t>
  </si>
  <si>
    <t>AD</t>
  </si>
  <si>
    <t>AE</t>
  </si>
  <si>
    <t>AF</t>
  </si>
  <si>
    <t>B8</t>
  </si>
  <si>
    <t>B9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</si>
  <si>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</si>
  <si>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</si>
  <si>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</si>
  <si>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</si>
  <si>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</si>
  <si>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</si>
  <si>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</si>
  <si>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</si>
  <si>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</si>
  <si>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</si>
  <si>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6A</t>
  </si>
  <si>
    <t>6B</t>
  </si>
  <si>
    <t>6C</t>
  </si>
  <si>
    <t>6D</t>
  </si>
  <si>
    <t>6E</t>
  </si>
  <si>
    <t>6F</t>
  </si>
  <si>
    <t>78</t>
  </si>
  <si>
    <t>79</t>
  </si>
  <si>
    <t>60E0</t>
  </si>
  <si>
    <t>78E0</t>
  </si>
  <si>
    <t>0100</t>
  </si>
  <si>
    <t>01FF</t>
  </si>
  <si>
    <t>01E0</t>
  </si>
  <si>
    <t>0101-014F</t>
  </si>
  <si>
    <t>0150-015F</t>
  </si>
  <si>
    <t>011A</t>
  </si>
  <si>
    <t>A000</t>
  </si>
  <si>
    <t>B800</t>
  </si>
  <si>
    <t>0E</t>
  </si>
  <si>
    <t>B800-BFFF also genned</t>
  </si>
  <si>
    <t>790E</t>
  </si>
  <si>
    <t>79FF</t>
  </si>
  <si>
    <t>79E0</t>
  </si>
  <si>
    <t>780E</t>
  </si>
  <si>
    <t>SB Production LCP - RC1</t>
  </si>
  <si>
    <t>600E</t>
  </si>
  <si>
    <t>SB Production LCP - S1</t>
  </si>
  <si>
    <t>KYB71</t>
  </si>
  <si>
    <t>DB</t>
  </si>
  <si>
    <t>DA</t>
  </si>
  <si>
    <t>D9</t>
  </si>
  <si>
    <t>D8</t>
  </si>
  <si>
    <t>D7</t>
  </si>
  <si>
    <t>D6</t>
  </si>
  <si>
    <t>D5</t>
  </si>
  <si>
    <t>D4</t>
  </si>
  <si>
    <t>D3</t>
  </si>
  <si>
    <t>D2</t>
  </si>
  <si>
    <t>D1</t>
  </si>
  <si>
    <t>D0</t>
  </si>
  <si>
    <t>CF</t>
  </si>
  <si>
    <t>CE</t>
  </si>
  <si>
    <t>CD</t>
  </si>
  <si>
    <t>CC</t>
  </si>
  <si>
    <t>CB</t>
  </si>
  <si>
    <t>CA</t>
  </si>
  <si>
    <t>C9</t>
  </si>
  <si>
    <t>C8</t>
  </si>
  <si>
    <t>C7</t>
  </si>
  <si>
    <t>C6</t>
  </si>
  <si>
    <t>C5</t>
  </si>
  <si>
    <t>C4</t>
  </si>
  <si>
    <t>C3</t>
  </si>
  <si>
    <t>C2</t>
  </si>
  <si>
    <t>C1</t>
  </si>
  <si>
    <t>C0</t>
  </si>
  <si>
    <t>8F</t>
  </si>
  <si>
    <t>8E</t>
  </si>
  <si>
    <t>8D</t>
  </si>
  <si>
    <t>8C</t>
  </si>
  <si>
    <t>8B</t>
  </si>
  <si>
    <t>8A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</si>
  <si>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</si>
  <si>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</si>
  <si>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</si>
  <si>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</si>
  <si>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</si>
  <si>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</si>
  <si>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</si>
  <si>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</si>
  <si>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</si>
  <si>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</si>
  <si>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D800-DFFF also genned</t>
  </si>
  <si>
    <t>SB Production LCP - S1
DFC8-DFCF non-repl SAD vols</t>
  </si>
  <si>
    <t>DB0E</t>
  </si>
  <si>
    <t>DBF8</t>
  </si>
  <si>
    <t>SB Production LCP - S1
DEC8-DECF non-repl SAD vols</t>
  </si>
  <si>
    <t>DA0E</t>
  </si>
  <si>
    <t>DAF8</t>
  </si>
  <si>
    <t xml:space="preserve">SB Production LCP - S1 - Add 62 MOD-54
</t>
  </si>
  <si>
    <t>D90E</t>
  </si>
  <si>
    <t>D80E</t>
  </si>
  <si>
    <t>D8FF</t>
  </si>
  <si>
    <t>D8E0</t>
  </si>
  <si>
    <t>D800</t>
  </si>
  <si>
    <t>C00E</t>
  </si>
  <si>
    <t>C0FF</t>
  </si>
  <si>
    <t>C0E0</t>
  </si>
  <si>
    <t>C000</t>
  </si>
  <si>
    <t>9B0E</t>
  </si>
  <si>
    <t>9BF8</t>
  </si>
  <si>
    <t>9A0E</t>
  </si>
  <si>
    <t>9AF8</t>
  </si>
  <si>
    <t>990E</t>
  </si>
  <si>
    <t>980E</t>
  </si>
  <si>
    <t>98FF</t>
  </si>
  <si>
    <t>98E0</t>
  </si>
  <si>
    <t>800E</t>
  </si>
  <si>
    <t>80FF</t>
  </si>
  <si>
    <t>80E0</t>
  </si>
  <si>
    <t>KYB61</t>
  </si>
  <si>
    <t>SB1 Production - A</t>
  </si>
  <si>
    <t>SB Production LCP - RC2</t>
  </si>
  <si>
    <t xml:space="preserve">SB Production LCP - RC1
</t>
  </si>
  <si>
    <t>LSS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</si>
</sst>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name val="Arial"/>
      <family val="2"/>
    </font>
    <font>
      <sz val="9"/>
      <color theme="1"/>
      <name val="Tahoma"/>
      <family val="2"/>
    </font>
    <font>
      <sz val="9"/>
      <name val="Cambria"/>
      <family val="1"/>
    </font>
    <font>
      <sz val="9"/>
      <name val="Helvetica Light"/>
    </font>
    <font>
      <b/>
      <sz val="9"/>
      <name val="Helvetica Light"/>
    </font>
    <font>
      <b/>
      <sz val="9"/>
      <color theme="3"/>
      <name val="Helvetica Light"/>
    </font>
    <font>
      <sz val="9"/>
      <color theme="1"/>
      <name val="Helvetica Light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0" fontId="8" fillId="0" borderId="0"/>
    <xf numFmtId="0" fontId="6" fillId="0" borderId="0"/>
    <xf numFmtId="0" fontId="2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1" fillId="0" borderId="0"/>
  </cellStyleXfs>
  <cellXfs count="187">
    <xf numFmtId="0" fontId="0" fillId="0" borderId="0" xfId="0"/>
    <xf numFmtId="49" fontId="11" fillId="2" borderId="6" xfId="1" applyNumberFormat="1" applyFont="1" applyFill="1" applyBorder="1" applyAlignment="1" applyProtection="1">
      <alignment horizontal="center" textRotation="90"/>
    </xf>
    <xf numFmtId="49" fontId="12" fillId="0" borderId="0" xfId="1" applyNumberFormat="1" applyFont="1" applyAlignment="1"/>
    <xf numFmtId="1" fontId="12" fillId="0" borderId="0" xfId="1" applyNumberFormat="1" applyFont="1" applyAlignment="1"/>
    <xf numFmtId="49" fontId="11" fillId="2" borderId="6" xfId="1" applyNumberFormat="1" applyFont="1" applyFill="1" applyBorder="1" applyAlignment="1" applyProtection="1">
      <alignment horizontal="center"/>
    </xf>
    <xf numFmtId="49" fontId="11" fillId="2" borderId="6" xfId="1" applyNumberFormat="1" applyFont="1" applyFill="1" applyBorder="1" applyAlignment="1" applyProtection="1">
      <alignment horizontal="center" wrapText="1"/>
    </xf>
    <xf numFmtId="1" fontId="11" fillId="2" borderId="6" xfId="1" applyNumberFormat="1" applyFont="1" applyFill="1" applyBorder="1" applyAlignment="1" applyProtection="1">
      <alignment horizontal="center" wrapText="1"/>
    </xf>
    <xf numFmtId="2" fontId="11" fillId="2" borderId="6" xfId="1" applyNumberFormat="1" applyFont="1" applyFill="1" applyBorder="1" applyAlignment="1" applyProtection="1">
      <alignment horizontal="center"/>
    </xf>
    <xf numFmtId="2" fontId="11" fillId="2" borderId="6" xfId="1" applyNumberFormat="1" applyFont="1" applyFill="1" applyBorder="1" applyAlignment="1" applyProtection="1">
      <alignment horizontal="center" wrapText="1"/>
    </xf>
    <xf numFmtId="49" fontId="11" fillId="0" borderId="0" xfId="1" applyNumberFormat="1" applyFont="1" applyAlignment="1">
      <alignment horizontal="center"/>
    </xf>
    <xf numFmtId="49" fontId="11" fillId="0" borderId="0" xfId="1" applyNumberFormat="1" applyFont="1" applyAlignment="1">
      <alignment horizontal="left"/>
    </xf>
    <xf numFmtId="49" fontId="12" fillId="0" borderId="0" xfId="1" applyNumberFormat="1" applyFont="1" applyAlignment="1">
      <alignment horizontal="center"/>
    </xf>
    <xf numFmtId="49" fontId="12" fillId="0" borderId="4" xfId="1" applyNumberFormat="1" applyFont="1" applyBorder="1" applyAlignment="1">
      <alignment horizontal="right"/>
    </xf>
    <xf numFmtId="49" fontId="12" fillId="0" borderId="4" xfId="1" applyNumberFormat="1" applyFont="1" applyBorder="1" applyAlignment="1">
      <alignment horizontal="center"/>
    </xf>
    <xf numFmtId="49" fontId="12" fillId="0" borderId="0" xfId="1" applyNumberFormat="1" applyFont="1" applyBorder="1" applyAlignment="1">
      <alignment horizontal="center"/>
    </xf>
    <xf numFmtId="1" fontId="12" fillId="0" borderId="0" xfId="1" applyNumberFormat="1" applyFont="1" applyBorder="1" applyAlignment="1">
      <alignment horizontal="center"/>
    </xf>
    <xf numFmtId="49" fontId="12" fillId="0" borderId="0" xfId="1" applyNumberFormat="1" applyFont="1" applyAlignment="1">
      <alignment horizontal="left"/>
    </xf>
    <xf numFmtId="0" fontId="12" fillId="0" borderId="0" xfId="1" applyNumberFormat="1" applyFont="1" applyAlignment="1">
      <alignment horizontal="right"/>
    </xf>
    <xf numFmtId="1" fontId="12" fillId="0" borderId="0" xfId="1" applyNumberFormat="1" applyFont="1" applyAlignment="1">
      <alignment horizontal="right"/>
    </xf>
    <xf numFmtId="2" fontId="12" fillId="0" borderId="0" xfId="1" applyNumberFormat="1" applyFont="1" applyAlignment="1"/>
    <xf numFmtId="1" fontId="12" fillId="0" borderId="0" xfId="1" applyNumberFormat="1" applyFont="1" applyAlignment="1">
      <alignment horizontal="center"/>
    </xf>
    <xf numFmtId="49" fontId="11" fillId="2" borderId="10" xfId="1" applyNumberFormat="1" applyFont="1" applyFill="1" applyBorder="1" applyAlignment="1" applyProtection="1">
      <alignment horizontal="center" wrapText="1"/>
    </xf>
    <xf numFmtId="49" fontId="12" fillId="2" borderId="6" xfId="1" applyNumberFormat="1" applyFont="1" applyFill="1" applyBorder="1" applyAlignment="1" applyProtection="1">
      <alignment horizontal="center" textRotation="90"/>
    </xf>
    <xf numFmtId="0" fontId="13" fillId="7" borderId="2" xfId="1" applyFont="1" applyFill="1" applyBorder="1" applyAlignment="1">
      <alignment horizontal="center" vertical="center"/>
    </xf>
    <xf numFmtId="49" fontId="12" fillId="2" borderId="6" xfId="1" applyNumberFormat="1" applyFont="1" applyFill="1" applyBorder="1" applyAlignment="1" applyProtection="1">
      <alignment horizontal="left"/>
    </xf>
    <xf numFmtId="49" fontId="16" fillId="0" borderId="0" xfId="1" applyNumberFormat="1" applyFont="1" applyAlignment="1"/>
    <xf numFmtId="49" fontId="16" fillId="7" borderId="1" xfId="1" applyNumberFormat="1" applyFont="1" applyFill="1" applyBorder="1" applyAlignment="1" applyProtection="1">
      <alignment horizontal="center" vertical="top"/>
    </xf>
    <xf numFmtId="49" fontId="16" fillId="7" borderId="1" xfId="1" applyNumberFormat="1" applyFont="1" applyFill="1" applyBorder="1" applyAlignment="1" applyProtection="1">
      <alignment horizontal="right" vertical="top"/>
    </xf>
    <xf numFmtId="1" fontId="16" fillId="7" borderId="1" xfId="1" applyNumberFormat="1" applyFont="1" applyFill="1" applyBorder="1" applyAlignment="1" applyProtection="1">
      <alignment horizontal="center" vertical="top"/>
    </xf>
    <xf numFmtId="0" fontId="16" fillId="7" borderId="2" xfId="1" applyFont="1" applyFill="1" applyBorder="1" applyAlignment="1">
      <alignment horizontal="center" vertical="center"/>
    </xf>
    <xf numFmtId="49" fontId="16" fillId="7" borderId="11" xfId="1" applyNumberFormat="1" applyFont="1" applyFill="1" applyBorder="1" applyAlignment="1" applyProtection="1">
      <alignment horizontal="center" vertical="center"/>
    </xf>
    <xf numFmtId="49" fontId="16" fillId="7" borderId="8" xfId="1" applyNumberFormat="1" applyFont="1" applyFill="1" applyBorder="1" applyAlignment="1" applyProtection="1">
      <alignment horizontal="center" vertical="center"/>
    </xf>
    <xf numFmtId="1" fontId="16" fillId="7" borderId="8" xfId="1" applyNumberFormat="1" applyFont="1" applyFill="1" applyBorder="1" applyAlignment="1" applyProtection="1">
      <alignment horizontal="center" vertical="top"/>
    </xf>
    <xf numFmtId="0" fontId="16" fillId="7" borderId="8" xfId="2" applyFont="1" applyFill="1" applyBorder="1" applyAlignment="1">
      <alignment horizontal="center" vertical="center"/>
    </xf>
    <xf numFmtId="1" fontId="16" fillId="7" borderId="8" xfId="1" applyNumberFormat="1" applyFont="1" applyFill="1" applyBorder="1" applyAlignment="1" applyProtection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2" fontId="16" fillId="7" borderId="8" xfId="1" applyNumberFormat="1" applyFont="1" applyFill="1" applyBorder="1" applyAlignment="1" applyProtection="1">
      <alignment horizontal="center" vertical="center"/>
    </xf>
    <xf numFmtId="2" fontId="16" fillId="7" borderId="8" xfId="1" applyNumberFormat="1" applyFont="1" applyFill="1" applyBorder="1" applyAlignment="1">
      <alignment horizontal="center" vertical="center"/>
    </xf>
    <xf numFmtId="49" fontId="16" fillId="7" borderId="7" xfId="1" applyNumberFormat="1" applyFont="1" applyFill="1" applyBorder="1" applyAlignment="1" applyProtection="1">
      <alignment horizontal="left" vertical="center" wrapText="1"/>
    </xf>
    <xf numFmtId="49" fontId="17" fillId="2" borderId="6" xfId="1" applyNumberFormat="1" applyFont="1" applyFill="1" applyBorder="1" applyAlignment="1">
      <alignment horizontal="center"/>
    </xf>
    <xf numFmtId="49" fontId="17" fillId="2" borderId="6" xfId="1" applyNumberFormat="1" applyFont="1" applyFill="1" applyBorder="1" applyAlignment="1">
      <alignment horizontal="center" wrapText="1"/>
    </xf>
    <xf numFmtId="49" fontId="17" fillId="2" borderId="6" xfId="1" applyNumberFormat="1" applyFont="1" applyFill="1" applyBorder="1" applyAlignment="1">
      <alignment horizontal="center" textRotation="90"/>
    </xf>
    <xf numFmtId="1" fontId="17" fillId="2" borderId="6" xfId="1" applyNumberFormat="1" applyFont="1" applyFill="1" applyBorder="1" applyAlignment="1">
      <alignment horizontal="center" wrapText="1"/>
    </xf>
    <xf numFmtId="2" fontId="17" fillId="2" borderId="6" xfId="1" applyNumberFormat="1" applyFont="1" applyFill="1" applyBorder="1" applyAlignment="1">
      <alignment horizontal="center"/>
    </xf>
    <xf numFmtId="2" fontId="17" fillId="2" borderId="6" xfId="1" applyNumberFormat="1" applyFont="1" applyFill="1" applyBorder="1" applyAlignment="1">
      <alignment horizontal="center" wrapText="1"/>
    </xf>
    <xf numFmtId="49" fontId="17" fillId="2" borderId="6" xfId="1" applyNumberFormat="1" applyFont="1" applyFill="1" applyBorder="1" applyAlignment="1">
      <alignment horizontal="left"/>
    </xf>
    <xf numFmtId="49" fontId="17" fillId="0" borderId="0" xfId="1" applyNumberFormat="1" applyFont="1" applyAlignment="1">
      <alignment horizontal="center"/>
    </xf>
    <xf numFmtId="49" fontId="16" fillId="3" borderId="8" xfId="1" applyNumberFormat="1" applyFont="1" applyFill="1" applyBorder="1" applyAlignment="1">
      <alignment horizontal="center" vertical="top"/>
    </xf>
    <xf numFmtId="49" fontId="16" fillId="3" borderId="8" xfId="1" applyNumberFormat="1" applyFont="1" applyFill="1" applyBorder="1" applyAlignment="1">
      <alignment horizontal="right" vertical="top"/>
    </xf>
    <xf numFmtId="1" fontId="16" fillId="3" borderId="8" xfId="1" applyNumberFormat="1" applyFont="1" applyFill="1" applyBorder="1" applyAlignment="1">
      <alignment horizontal="center" vertical="top"/>
    </xf>
    <xf numFmtId="49" fontId="16" fillId="3" borderId="8" xfId="1" applyNumberFormat="1" applyFont="1" applyFill="1" applyBorder="1" applyAlignment="1">
      <alignment horizontal="center" vertical="center"/>
    </xf>
    <xf numFmtId="49" fontId="16" fillId="3" borderId="9" xfId="1" applyNumberFormat="1" applyFont="1" applyFill="1" applyBorder="1" applyAlignment="1">
      <alignment horizontal="center" vertical="center"/>
    </xf>
    <xf numFmtId="2" fontId="16" fillId="3" borderId="8" xfId="1" applyNumberFormat="1" applyFont="1" applyFill="1" applyBorder="1" applyAlignment="1">
      <alignment horizontal="center" vertical="center"/>
    </xf>
    <xf numFmtId="49" fontId="16" fillId="0" borderId="0" xfId="1" applyNumberFormat="1" applyFont="1"/>
    <xf numFmtId="2" fontId="16" fillId="0" borderId="0" xfId="1" applyNumberFormat="1" applyFont="1"/>
    <xf numFmtId="0" fontId="16" fillId="3" borderId="8" xfId="0" applyFont="1" applyFill="1" applyBorder="1" applyAlignment="1">
      <alignment horizontal="center" vertical="center"/>
    </xf>
    <xf numFmtId="49" fontId="16" fillId="4" borderId="8" xfId="1" applyNumberFormat="1" applyFont="1" applyFill="1" applyBorder="1" applyAlignment="1">
      <alignment horizontal="center" vertical="top"/>
    </xf>
    <xf numFmtId="49" fontId="16" fillId="4" borderId="8" xfId="1" applyNumberFormat="1" applyFont="1" applyFill="1" applyBorder="1" applyAlignment="1">
      <alignment horizontal="right" vertical="top"/>
    </xf>
    <xf numFmtId="1" fontId="16" fillId="4" borderId="8" xfId="1" applyNumberFormat="1" applyFont="1" applyFill="1" applyBorder="1" applyAlignment="1">
      <alignment horizontal="center" vertical="top"/>
    </xf>
    <xf numFmtId="49" fontId="16" fillId="4" borderId="8" xfId="1" applyNumberFormat="1" applyFont="1" applyFill="1" applyBorder="1" applyAlignment="1">
      <alignment horizontal="center" vertical="center"/>
    </xf>
    <xf numFmtId="49" fontId="16" fillId="4" borderId="9" xfId="1" applyNumberFormat="1" applyFont="1" applyFill="1" applyBorder="1" applyAlignment="1">
      <alignment horizontal="center" vertical="center"/>
    </xf>
    <xf numFmtId="2" fontId="16" fillId="4" borderId="8" xfId="1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1" fontId="16" fillId="0" borderId="0" xfId="1" applyNumberFormat="1" applyFont="1"/>
    <xf numFmtId="49" fontId="17" fillId="0" borderId="3" xfId="1" applyNumberFormat="1" applyFont="1" applyBorder="1" applyAlignment="1">
      <alignment horizontal="left" vertical="top"/>
    </xf>
    <xf numFmtId="49" fontId="16" fillId="0" borderId="3" xfId="1" applyNumberFormat="1" applyFont="1" applyBorder="1" applyAlignment="1">
      <alignment horizontal="center" vertical="top"/>
    </xf>
    <xf numFmtId="49" fontId="16" fillId="0" borderId="3" xfId="1" applyNumberFormat="1" applyFont="1" applyBorder="1" applyAlignment="1">
      <alignment horizontal="right" vertical="top"/>
    </xf>
    <xf numFmtId="1" fontId="16" fillId="0" borderId="3" xfId="1" applyNumberFormat="1" applyFont="1" applyBorder="1" applyAlignment="1">
      <alignment horizontal="center" vertical="top"/>
    </xf>
    <xf numFmtId="0" fontId="16" fillId="0" borderId="3" xfId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1" fontId="16" fillId="0" borderId="3" xfId="1" applyNumberFormat="1" applyFont="1" applyBorder="1" applyAlignment="1">
      <alignment horizontal="center" vertical="center"/>
    </xf>
    <xf numFmtId="2" fontId="16" fillId="0" borderId="3" xfId="1" applyNumberFormat="1" applyFont="1" applyBorder="1" applyAlignment="1">
      <alignment horizontal="center" vertical="center"/>
    </xf>
    <xf numFmtId="49" fontId="18" fillId="0" borderId="3" xfId="1" applyNumberFormat="1" applyFont="1" applyBorder="1" applyAlignment="1">
      <alignment horizontal="left" vertical="center" wrapText="1"/>
    </xf>
    <xf numFmtId="49" fontId="17" fillId="0" borderId="0" xfId="1" applyNumberFormat="1" applyFont="1" applyAlignment="1">
      <alignment horizontal="left" vertical="top"/>
    </xf>
    <xf numFmtId="49" fontId="16" fillId="0" borderId="0" xfId="1" applyNumberFormat="1" applyFont="1" applyAlignment="1">
      <alignment horizontal="center" vertical="top"/>
    </xf>
    <xf numFmtId="49" fontId="16" fillId="0" borderId="0" xfId="1" applyNumberFormat="1" applyFont="1" applyAlignment="1">
      <alignment horizontal="right" vertical="top"/>
    </xf>
    <xf numFmtId="1" fontId="16" fillId="0" borderId="0" xfId="1" applyNumberFormat="1" applyFont="1" applyAlignment="1">
      <alignment horizontal="center" vertical="top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left" vertical="center" wrapText="1"/>
    </xf>
    <xf numFmtId="49" fontId="17" fillId="0" borderId="0" xfId="1" applyNumberFormat="1" applyFont="1" applyAlignment="1">
      <alignment horizontal="left"/>
    </xf>
    <xf numFmtId="49" fontId="16" fillId="0" borderId="0" xfId="1" applyNumberFormat="1" applyFont="1" applyAlignment="1">
      <alignment horizontal="center"/>
    </xf>
    <xf numFmtId="49" fontId="16" fillId="0" borderId="4" xfId="1" applyNumberFormat="1" applyFont="1" applyBorder="1" applyAlignment="1">
      <alignment horizontal="right"/>
    </xf>
    <xf numFmtId="49" fontId="16" fillId="0" borderId="4" xfId="1" applyNumberFormat="1" applyFont="1" applyBorder="1" applyAlignment="1">
      <alignment horizontal="center"/>
    </xf>
    <xf numFmtId="1" fontId="16" fillId="0" borderId="0" xfId="1" applyNumberFormat="1" applyFont="1" applyAlignment="1">
      <alignment horizontal="center"/>
    </xf>
    <xf numFmtId="2" fontId="16" fillId="0" borderId="0" xfId="1" applyNumberFormat="1" applyFont="1" applyAlignment="1">
      <alignment horizontal="right"/>
    </xf>
    <xf numFmtId="2" fontId="16" fillId="0" borderId="0" xfId="1" applyNumberFormat="1" applyFont="1" applyAlignment="1">
      <alignment horizontal="right" vertical="center"/>
    </xf>
    <xf numFmtId="49" fontId="16" fillId="0" borderId="0" xfId="1" applyNumberFormat="1" applyFont="1" applyAlignment="1">
      <alignment horizontal="left"/>
    </xf>
    <xf numFmtId="0" fontId="16" fillId="0" borderId="0" xfId="1" applyFont="1" applyAlignment="1">
      <alignment horizontal="right"/>
    </xf>
    <xf numFmtId="1" fontId="16" fillId="0" borderId="0" xfId="1" applyNumberFormat="1" applyFont="1" applyAlignment="1">
      <alignment horizontal="right"/>
    </xf>
    <xf numFmtId="49" fontId="17" fillId="0" borderId="0" xfId="1" applyNumberFormat="1" applyFont="1"/>
    <xf numFmtId="1" fontId="17" fillId="0" borderId="0" xfId="1" applyNumberFormat="1" applyFont="1"/>
    <xf numFmtId="1" fontId="16" fillId="0" borderId="0" xfId="1" applyNumberFormat="1" applyFont="1" applyAlignment="1">
      <alignment horizontal="left" vertical="center" wrapText="1"/>
    </xf>
    <xf numFmtId="1" fontId="16" fillId="7" borderId="8" xfId="1" applyNumberFormat="1" applyFont="1" applyFill="1" applyBorder="1" applyAlignment="1">
      <alignment horizontal="center" vertical="top"/>
    </xf>
    <xf numFmtId="1" fontId="16" fillId="3" borderId="8" xfId="1" quotePrefix="1" applyNumberFormat="1" applyFont="1" applyFill="1" applyBorder="1" applyAlignment="1">
      <alignment horizontal="center" vertical="top"/>
    </xf>
    <xf numFmtId="49" fontId="16" fillId="5" borderId="8" xfId="1" applyNumberFormat="1" applyFont="1" applyFill="1" applyBorder="1" applyAlignment="1">
      <alignment horizontal="center" vertical="top"/>
    </xf>
    <xf numFmtId="49" fontId="16" fillId="5" borderId="8" xfId="1" applyNumberFormat="1" applyFont="1" applyFill="1" applyBorder="1" applyAlignment="1">
      <alignment horizontal="right" vertical="top"/>
    </xf>
    <xf numFmtId="1" fontId="16" fillId="5" borderId="8" xfId="1" applyNumberFormat="1" applyFont="1" applyFill="1" applyBorder="1" applyAlignment="1">
      <alignment horizontal="center" vertical="top"/>
    </xf>
    <xf numFmtId="49" fontId="16" fillId="5" borderId="8" xfId="1" applyNumberFormat="1" applyFont="1" applyFill="1" applyBorder="1" applyAlignment="1">
      <alignment horizontal="center" vertical="center"/>
    </xf>
    <xf numFmtId="49" fontId="16" fillId="5" borderId="9" xfId="1" applyNumberFormat="1" applyFont="1" applyFill="1" applyBorder="1" applyAlignment="1">
      <alignment horizontal="center" vertical="center"/>
    </xf>
    <xf numFmtId="2" fontId="16" fillId="5" borderId="8" xfId="1" applyNumberFormat="1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1" fontId="16" fillId="5" borderId="8" xfId="1" quotePrefix="1" applyNumberFormat="1" applyFont="1" applyFill="1" applyBorder="1" applyAlignment="1">
      <alignment horizontal="center" vertical="top"/>
    </xf>
    <xf numFmtId="49" fontId="16" fillId="8" borderId="12" xfId="1" applyNumberFormat="1" applyFont="1" applyFill="1" applyBorder="1" applyAlignment="1">
      <alignment horizontal="center" vertical="top"/>
    </xf>
    <xf numFmtId="49" fontId="16" fillId="8" borderId="12" xfId="1" applyNumberFormat="1" applyFont="1" applyFill="1" applyBorder="1" applyAlignment="1">
      <alignment horizontal="right" vertical="top"/>
    </xf>
    <xf numFmtId="1" fontId="16" fillId="8" borderId="12" xfId="1" applyNumberFormat="1" applyFont="1" applyFill="1" applyBorder="1" applyAlignment="1">
      <alignment horizontal="center" vertical="top"/>
    </xf>
    <xf numFmtId="0" fontId="16" fillId="8" borderId="2" xfId="1" applyFont="1" applyFill="1" applyBorder="1" applyAlignment="1">
      <alignment horizontal="center" vertical="center"/>
    </xf>
    <xf numFmtId="49" fontId="16" fillId="8" borderId="2" xfId="1" applyNumberFormat="1" applyFont="1" applyFill="1" applyBorder="1" applyAlignment="1">
      <alignment horizontal="center" vertical="center"/>
    </xf>
    <xf numFmtId="49" fontId="16" fillId="8" borderId="12" xfId="1" applyNumberFormat="1" applyFont="1" applyFill="1" applyBorder="1" applyAlignment="1">
      <alignment horizontal="center" vertical="center"/>
    </xf>
    <xf numFmtId="1" fontId="16" fillId="8" borderId="2" xfId="1" applyNumberFormat="1" applyFont="1" applyFill="1" applyBorder="1" applyAlignment="1">
      <alignment horizontal="center" vertical="center"/>
    </xf>
    <xf numFmtId="49" fontId="16" fillId="8" borderId="13" xfId="1" applyNumberFormat="1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2" fontId="16" fillId="8" borderId="12" xfId="1" applyNumberFormat="1" applyFont="1" applyFill="1" applyBorder="1" applyAlignment="1">
      <alignment horizontal="center" vertical="center"/>
    </xf>
    <xf numFmtId="2" fontId="16" fillId="8" borderId="2" xfId="1" applyNumberFormat="1" applyFont="1" applyFill="1" applyBorder="1" applyAlignment="1">
      <alignment horizontal="center" vertical="center"/>
    </xf>
    <xf numFmtId="49" fontId="18" fillId="8" borderId="2" xfId="1" applyNumberFormat="1" applyFont="1" applyFill="1" applyBorder="1" applyAlignment="1">
      <alignment horizontal="left" vertical="center" wrapText="1"/>
    </xf>
    <xf numFmtId="49" fontId="16" fillId="6" borderId="12" xfId="1" applyNumberFormat="1" applyFont="1" applyFill="1" applyBorder="1" applyAlignment="1">
      <alignment horizontal="center" vertical="top"/>
    </xf>
    <xf numFmtId="49" fontId="16" fillId="6" borderId="12" xfId="1" applyNumberFormat="1" applyFont="1" applyFill="1" applyBorder="1" applyAlignment="1">
      <alignment horizontal="right" vertical="top"/>
    </xf>
    <xf numFmtId="1" fontId="16" fillId="6" borderId="12" xfId="1" applyNumberFormat="1" applyFont="1" applyFill="1" applyBorder="1" applyAlignment="1">
      <alignment horizontal="center" vertical="top"/>
    </xf>
    <xf numFmtId="49" fontId="16" fillId="6" borderId="12" xfId="1" applyNumberFormat="1" applyFont="1" applyFill="1" applyBorder="1" applyAlignment="1">
      <alignment horizontal="center" vertical="center"/>
    </xf>
    <xf numFmtId="2" fontId="16" fillId="6" borderId="12" xfId="1" applyNumberFormat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49" fontId="17" fillId="6" borderId="12" xfId="1" applyNumberFormat="1" applyFont="1" applyFill="1" applyBorder="1" applyAlignment="1">
      <alignment horizontal="left" vertical="top"/>
    </xf>
    <xf numFmtId="0" fontId="16" fillId="6" borderId="12" xfId="1" applyFont="1" applyFill="1" applyBorder="1" applyAlignment="1">
      <alignment horizontal="center" vertical="center"/>
    </xf>
    <xf numFmtId="0" fontId="19" fillId="6" borderId="12" xfId="2" applyFont="1" applyFill="1" applyBorder="1" applyAlignment="1">
      <alignment horizontal="center" vertical="center"/>
    </xf>
    <xf numFmtId="1" fontId="16" fillId="6" borderId="12" xfId="1" applyNumberFormat="1" applyFont="1" applyFill="1" applyBorder="1" applyAlignment="1">
      <alignment horizontal="center" vertical="center"/>
    </xf>
    <xf numFmtId="49" fontId="18" fillId="6" borderId="12" xfId="1" applyNumberFormat="1" applyFont="1" applyFill="1" applyBorder="1" applyAlignment="1">
      <alignment horizontal="left" vertical="center" wrapText="1"/>
    </xf>
    <xf numFmtId="1" fontId="12" fillId="3" borderId="5" xfId="1" applyNumberFormat="1" applyFont="1" applyFill="1" applyBorder="1" applyAlignment="1" applyProtection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1" fontId="12" fillId="5" borderId="5" xfId="1" applyNumberFormat="1" applyFont="1" applyFill="1" applyBorder="1" applyAlignment="1" applyProtection="1">
      <alignment horizontal="center" vertical="center"/>
    </xf>
    <xf numFmtId="1" fontId="16" fillId="3" borderId="9" xfId="1" applyNumberFormat="1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1" fontId="16" fillId="3" borderId="2" xfId="1" applyNumberFormat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49" fontId="18" fillId="3" borderId="9" xfId="1" applyNumberFormat="1" applyFont="1" applyFill="1" applyBorder="1" applyAlignment="1">
      <alignment horizontal="left" vertical="center" wrapText="1"/>
    </xf>
    <xf numFmtId="49" fontId="18" fillId="3" borderId="2" xfId="1" applyNumberFormat="1" applyFont="1" applyFill="1" applyBorder="1" applyAlignment="1">
      <alignment horizontal="left" vertical="center" wrapText="1"/>
    </xf>
    <xf numFmtId="2" fontId="16" fillId="3" borderId="9" xfId="1" applyNumberFormat="1" applyFont="1" applyFill="1" applyBorder="1" applyAlignment="1">
      <alignment horizontal="center" vertical="center"/>
    </xf>
    <xf numFmtId="2" fontId="16" fillId="3" borderId="2" xfId="1" applyNumberFormat="1" applyFont="1" applyFill="1" applyBorder="1" applyAlignment="1">
      <alignment horizontal="center" vertical="center"/>
    </xf>
    <xf numFmtId="49" fontId="16" fillId="3" borderId="9" xfId="1" applyNumberFormat="1" applyFont="1" applyFill="1" applyBorder="1" applyAlignment="1">
      <alignment horizontal="center" vertical="center"/>
    </xf>
    <xf numFmtId="49" fontId="16" fillId="3" borderId="2" xfId="1" applyNumberFormat="1" applyFont="1" applyFill="1" applyBorder="1" applyAlignment="1">
      <alignment horizontal="center" vertical="center"/>
    </xf>
    <xf numFmtId="2" fontId="16" fillId="4" borderId="9" xfId="1" applyNumberFormat="1" applyFont="1" applyFill="1" applyBorder="1" applyAlignment="1">
      <alignment horizontal="center" vertical="center"/>
    </xf>
    <xf numFmtId="2" fontId="16" fillId="4" borderId="2" xfId="1" applyNumberFormat="1" applyFont="1" applyFill="1" applyBorder="1" applyAlignment="1">
      <alignment horizontal="center" vertical="center"/>
    </xf>
    <xf numFmtId="49" fontId="18" fillId="4" borderId="9" xfId="1" applyNumberFormat="1" applyFont="1" applyFill="1" applyBorder="1" applyAlignment="1">
      <alignment horizontal="left" vertical="center" wrapText="1"/>
    </xf>
    <xf numFmtId="49" fontId="18" fillId="4" borderId="2" xfId="1" applyNumberFormat="1" applyFont="1" applyFill="1" applyBorder="1" applyAlignment="1">
      <alignment horizontal="left" vertical="center" wrapText="1"/>
    </xf>
    <xf numFmtId="1" fontId="16" fillId="4" borderId="9" xfId="1" applyNumberFormat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/>
    </xf>
    <xf numFmtId="49" fontId="16" fillId="4" borderId="9" xfId="1" applyNumberFormat="1" applyFont="1" applyFill="1" applyBorder="1" applyAlignment="1">
      <alignment horizontal="center" vertical="center"/>
    </xf>
    <xf numFmtId="49" fontId="16" fillId="4" borderId="2" xfId="1" applyNumberFormat="1" applyFont="1" applyFill="1" applyBorder="1" applyAlignment="1">
      <alignment horizontal="center" vertical="center"/>
    </xf>
    <xf numFmtId="0" fontId="19" fillId="4" borderId="2" xfId="2" applyFont="1" applyFill="1" applyBorder="1" applyAlignment="1">
      <alignment horizontal="center" vertical="center"/>
    </xf>
    <xf numFmtId="1" fontId="16" fillId="4" borderId="2" xfId="1" applyNumberFormat="1" applyFont="1" applyFill="1" applyBorder="1" applyAlignment="1">
      <alignment horizontal="center" vertical="center"/>
    </xf>
    <xf numFmtId="49" fontId="17" fillId="4" borderId="9" xfId="1" applyNumberFormat="1" applyFont="1" applyFill="1" applyBorder="1" applyAlignment="1">
      <alignment horizontal="left" vertical="center" wrapText="1"/>
    </xf>
    <xf numFmtId="49" fontId="17" fillId="4" borderId="2" xfId="1" applyNumberFormat="1" applyFont="1" applyFill="1" applyBorder="1" applyAlignment="1">
      <alignment horizontal="left" vertical="center" wrapText="1"/>
    </xf>
    <xf numFmtId="49" fontId="16" fillId="3" borderId="9" xfId="1" quotePrefix="1" applyNumberFormat="1" applyFont="1" applyFill="1" applyBorder="1" applyAlignment="1">
      <alignment horizontal="center" vertical="center"/>
    </xf>
    <xf numFmtId="1" fontId="16" fillId="3" borderId="9" xfId="1" quotePrefix="1" applyNumberFormat="1" applyFont="1" applyFill="1" applyBorder="1" applyAlignment="1">
      <alignment horizontal="center" vertical="center"/>
    </xf>
    <xf numFmtId="1" fontId="15" fillId="3" borderId="8" xfId="1" applyNumberFormat="1" applyFont="1" applyFill="1" applyBorder="1" applyAlignment="1" applyProtection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49" fontId="16" fillId="5" borderId="9" xfId="1" applyNumberFormat="1" applyFont="1" applyFill="1" applyBorder="1" applyAlignment="1">
      <alignment horizontal="center" vertical="center"/>
    </xf>
    <xf numFmtId="49" fontId="16" fillId="5" borderId="2" xfId="1" applyNumberFormat="1" applyFont="1" applyFill="1" applyBorder="1" applyAlignment="1">
      <alignment horizontal="center" vertical="center"/>
    </xf>
    <xf numFmtId="1" fontId="16" fillId="5" borderId="9" xfId="1" applyNumberFormat="1" applyFont="1" applyFill="1" applyBorder="1" applyAlignment="1">
      <alignment horizontal="center" vertical="center"/>
    </xf>
    <xf numFmtId="0" fontId="19" fillId="5" borderId="2" xfId="2" applyFont="1" applyFill="1" applyBorder="1" applyAlignment="1">
      <alignment horizontal="center" vertical="center"/>
    </xf>
    <xf numFmtId="1" fontId="16" fillId="5" borderId="2" xfId="1" applyNumberFormat="1" applyFont="1" applyFill="1" applyBorder="1" applyAlignment="1">
      <alignment horizontal="center" vertical="center"/>
    </xf>
    <xf numFmtId="2" fontId="16" fillId="5" borderId="9" xfId="1" applyNumberFormat="1" applyFont="1" applyFill="1" applyBorder="1" applyAlignment="1">
      <alignment horizontal="center" vertical="center"/>
    </xf>
    <xf numFmtId="2" fontId="16" fillId="5" borderId="2" xfId="1" applyNumberFormat="1" applyFont="1" applyFill="1" applyBorder="1" applyAlignment="1">
      <alignment horizontal="center" vertical="center"/>
    </xf>
    <xf numFmtId="49" fontId="18" fillId="5" borderId="9" xfId="1" applyNumberFormat="1" applyFont="1" applyFill="1" applyBorder="1" applyAlignment="1">
      <alignment horizontal="left" vertical="center" wrapText="1"/>
    </xf>
    <xf numFmtId="49" fontId="18" fillId="5" borderId="2" xfId="1" applyNumberFormat="1" applyFont="1" applyFill="1" applyBorder="1" applyAlignment="1">
      <alignment horizontal="left" vertical="center" wrapText="1"/>
    </xf>
    <xf numFmtId="49" fontId="16" fillId="5" borderId="9" xfId="1" quotePrefix="1" applyNumberFormat="1" applyFont="1" applyFill="1" applyBorder="1" applyAlignment="1">
      <alignment horizontal="center" vertical="center"/>
    </xf>
    <xf numFmtId="1" fontId="16" fillId="5" borderId="9" xfId="1" quotePrefix="1" applyNumberFormat="1" applyFont="1" applyFill="1" applyBorder="1" applyAlignment="1">
      <alignment horizontal="center" vertical="center"/>
    </xf>
    <xf numFmtId="1" fontId="15" fillId="5" borderId="8" xfId="1" applyNumberFormat="1" applyFont="1" applyFill="1" applyBorder="1" applyAlignment="1" applyProtection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49" fontId="12" fillId="0" borderId="12" xfId="1" applyNumberFormat="1" applyFont="1" applyFill="1" applyBorder="1" applyAlignment="1" applyProtection="1">
      <alignment horizontal="center" vertical="top"/>
    </xf>
    <xf numFmtId="49" fontId="12" fillId="0" borderId="12" xfId="1" applyNumberFormat="1" applyFont="1" applyFill="1" applyBorder="1" applyAlignment="1" applyProtection="1">
      <alignment horizontal="right" vertical="top"/>
    </xf>
    <xf numFmtId="1" fontId="12" fillId="0" borderId="12" xfId="1" applyNumberFormat="1" applyFont="1" applyFill="1" applyBorder="1" applyAlignment="1" applyProtection="1">
      <alignment horizontal="center" vertical="top"/>
    </xf>
    <xf numFmtId="1" fontId="12" fillId="0" borderId="12" xfId="1" applyNumberFormat="1" applyFont="1" applyFill="1" applyBorder="1" applyAlignment="1" applyProtection="1">
      <alignment horizontal="center" vertical="center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12" fillId="0" borderId="12" xfId="1" applyNumberFormat="1" applyFont="1" applyFill="1" applyBorder="1" applyAlignment="1" applyProtection="1">
      <alignment horizontal="center" vertical="center"/>
    </xf>
    <xf numFmtId="2" fontId="12" fillId="0" borderId="12" xfId="1" applyNumberFormat="1" applyFont="1" applyFill="1" applyBorder="1" applyAlignment="1" applyProtection="1">
      <alignment horizontal="center" vertical="center"/>
    </xf>
    <xf numFmtId="2" fontId="12" fillId="0" borderId="12" xfId="1" applyNumberFormat="1" applyFont="1" applyFill="1" applyBorder="1" applyAlignment="1" applyProtection="1">
      <alignment horizontal="center" vertical="center"/>
    </xf>
    <xf numFmtId="49" fontId="12" fillId="0" borderId="12" xfId="1" applyNumberFormat="1" applyFont="1" applyFill="1" applyBorder="1" applyAlignment="1" applyProtection="1">
      <alignment horizontal="left" vertical="center" wrapText="1"/>
    </xf>
    <xf numFmtId="0" fontId="13" fillId="0" borderId="12" xfId="1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2" fontId="13" fillId="0" borderId="12" xfId="1" applyNumberFormat="1" applyFont="1" applyFill="1" applyBorder="1" applyAlignment="1">
      <alignment horizontal="center" vertical="center"/>
    </xf>
  </cellXfs>
  <cellStyles count="24">
    <cellStyle name="Normal" xfId="0" builtinId="0"/>
    <cellStyle name="Normal 10" xfId="11" xr:uid="{00000000-0005-0000-0000-000001000000}"/>
    <cellStyle name="Normal 10 2" xfId="15" xr:uid="{54E026C0-54FD-4EF7-BDAA-A994BAFDAC4A}"/>
    <cellStyle name="Normal 11" xfId="12" xr:uid="{410A7465-4490-4C51-8A13-BA0E6538B803}"/>
    <cellStyle name="Normal 2" xfId="3" xr:uid="{00000000-0005-0000-0000-000002000000}"/>
    <cellStyle name="Normal 2 2" xfId="1" xr:uid="{00000000-0005-0000-0000-000003000000}"/>
    <cellStyle name="Normal 2 2 2" xfId="21" xr:uid="{BFDCF67D-5A7F-41FD-AF9B-17E9EF5054F7}"/>
    <cellStyle name="Normal 2 3" xfId="8" xr:uid="{00000000-0005-0000-0000-000004000000}"/>
    <cellStyle name="Normal 23" xfId="14" xr:uid="{B3F0F2E5-94F6-46C6-87B0-1F4F9A5126A1}"/>
    <cellStyle name="Normal 26" xfId="17" xr:uid="{449505D0-2B32-42F7-8608-85D5520C4C53}"/>
    <cellStyle name="Normal 27" xfId="16" xr:uid="{BCC7B7CB-12A0-4497-B486-2F8ABF28D0A1}"/>
    <cellStyle name="Normal 3" xfId="2" xr:uid="{00000000-0005-0000-0000-000005000000}"/>
    <cellStyle name="Normal 3 10" xfId="18" xr:uid="{CE5B233C-2EFE-4B78-B5EA-B62DD62B5AF4}"/>
    <cellStyle name="Normal 3 2" xfId="13" xr:uid="{A8BD3A25-CA45-498D-AD99-CE4D9CBE1F8C}"/>
    <cellStyle name="Normal 3 2 2" xfId="19" xr:uid="{63DAD986-0C53-4C5F-80EE-387E4732260D}"/>
    <cellStyle name="Normal 3 2 6 5" xfId="20" xr:uid="{33DD7989-6DF3-4EEC-B968-BACFCD12E78C}"/>
    <cellStyle name="Normal 3 3 6" xfId="22" xr:uid="{BE7A1333-222E-490B-9BEB-0049EBB578ED}"/>
    <cellStyle name="Normal 4" xfId="4" xr:uid="{00000000-0005-0000-0000-000006000000}"/>
    <cellStyle name="Normal 4 2" xfId="23" xr:uid="{9E4935A3-E8BA-4A4E-9A41-1358A19F7647}"/>
    <cellStyle name="Normal 5" xfId="5" xr:uid="{00000000-0005-0000-0000-000007000000}"/>
    <cellStyle name="Normal 6" xfId="6" xr:uid="{00000000-0005-0000-0000-000008000000}"/>
    <cellStyle name="Normal 7" xfId="7" xr:uid="{00000000-0005-0000-0000-000009000000}"/>
    <cellStyle name="Normal 8" xfId="9" xr:uid="{00000000-0005-0000-0000-00000A000000}"/>
    <cellStyle name="Normal 9" xfId="10" xr:uid="{00000000-0005-0000-0000-00000B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T42"/>
  <sheetViews>
    <sheetView tabSelected="1" zoomScaleNormal="100" workbookViewId="0">
      <selection activeCell="A54" sqref="A54"/>
    </sheetView>
  </sheetViews>
  <sheetFormatPr defaultColWidth="8.25" defaultRowHeight="11.25" x14ac:dyDescent="0.15"/>
  <cols>
    <col min="1" max="1" width="11.5" style="11" bestFit="1" customWidth="1"/>
    <col min="2" max="2" width="5.5" style="11" bestFit="1" customWidth="1"/>
    <col min="3" max="3" width="6.125" style="16" bestFit="1" customWidth="1"/>
    <col min="4" max="4" width="6.125" style="11" bestFit="1" customWidth="1"/>
    <col min="5" max="5" width="3.5" style="11" bestFit="1" customWidth="1"/>
    <col min="6" max="6" width="2.75" style="11" bestFit="1" customWidth="1"/>
    <col min="7" max="7" width="8.875" style="11" bestFit="1" customWidth="1"/>
    <col min="8" max="8" width="4.625" style="11" bestFit="1" customWidth="1"/>
    <col min="9" max="9" width="4.625" style="2" bestFit="1" customWidth="1"/>
    <col min="10" max="10" width="4.5" style="3" bestFit="1" customWidth="1"/>
    <col min="11" max="11" width="4.25" style="3" bestFit="1" customWidth="1"/>
    <col min="12" max="12" width="4" style="3" bestFit="1" customWidth="1"/>
    <col min="13" max="13" width="9.25" style="2" bestFit="1" customWidth="1"/>
    <col min="14" max="14" width="6.625" style="2" bestFit="1" customWidth="1"/>
    <col min="15" max="15" width="2.625" style="2" bestFit="1" customWidth="1"/>
    <col min="16" max="16" width="9.25" style="19" bestFit="1" customWidth="1"/>
    <col min="17" max="17" width="7.625" style="19" bestFit="1" customWidth="1"/>
    <col min="18" max="18" width="38.125" style="2" bestFit="1" customWidth="1"/>
    <col min="19" max="16384" width="8.25" style="2"/>
  </cols>
  <sheetData>
    <row r="1" spans="1:18" s="9" customFormat="1" ht="50.25" customHeight="1" x14ac:dyDescent="0.15">
      <c r="A1" s="4" t="s">
        <v>0</v>
      </c>
      <c r="B1" s="5" t="s">
        <v>1</v>
      </c>
      <c r="C1" s="1" t="s">
        <v>2</v>
      </c>
      <c r="D1" s="4" t="s">
        <v>3</v>
      </c>
      <c r="E1" s="4" t="s">
        <v>4</v>
      </c>
      <c r="F1" s="1" t="s">
        <v>216</v>
      </c>
      <c r="G1" s="21" t="s">
        <v>61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4" t="s">
        <v>11</v>
      </c>
      <c r="N1" s="4" t="s">
        <v>12</v>
      </c>
      <c r="O1" s="22" t="s">
        <v>13</v>
      </c>
      <c r="P1" s="7" t="s">
        <v>44</v>
      </c>
      <c r="Q1" s="8" t="s">
        <v>45</v>
      </c>
      <c r="R1" s="24" t="s">
        <v>14</v>
      </c>
    </row>
    <row r="2" spans="1:18" ht="12.75" customHeight="1" x14ac:dyDescent="0.15">
      <c r="A2" s="174" t="s">
        <v>15</v>
      </c>
      <c r="B2" s="174" t="s">
        <v>16</v>
      </c>
      <c r="C2" s="175" t="s">
        <v>17</v>
      </c>
      <c r="D2" s="176">
        <f>(HEX2DEC(I2)-HEX2DEC(H2))+1</f>
        <v>1</v>
      </c>
      <c r="E2" s="177">
        <f>SUM(D2:D4)</f>
        <v>102</v>
      </c>
      <c r="F2" s="178" t="s">
        <v>21</v>
      </c>
      <c r="G2" s="179" t="str">
        <f t="shared" ref="G2:G6" si="0">CONCATENATE(H2,"-",I2)</f>
        <v>0100-0100</v>
      </c>
      <c r="H2" s="174" t="s">
        <v>122</v>
      </c>
      <c r="I2" s="174" t="s">
        <v>122</v>
      </c>
      <c r="J2" s="178" t="s">
        <v>124</v>
      </c>
      <c r="K2" s="177" t="s">
        <v>123</v>
      </c>
      <c r="L2" s="177">
        <f>(HEX2DEC(K2)-HEX2DEC(J2))+1</f>
        <v>32</v>
      </c>
      <c r="M2" s="178" t="s">
        <v>127</v>
      </c>
      <c r="N2" s="179" t="s">
        <v>41</v>
      </c>
      <c r="O2" s="179" t="s">
        <v>22</v>
      </c>
      <c r="P2" s="180">
        <f t="shared" ref="P2:P4" si="1">ROUND((C2*D2*BYTECYL/1024/1024/1024),2)</f>
        <v>0.88</v>
      </c>
      <c r="Q2" s="181">
        <f>SUM(P2:P4)</f>
        <v>1768.33</v>
      </c>
      <c r="R2" s="182" t="s">
        <v>47</v>
      </c>
    </row>
    <row r="3" spans="1:18" ht="12.75" customHeight="1" x14ac:dyDescent="0.15">
      <c r="A3" s="174" t="s">
        <v>15</v>
      </c>
      <c r="B3" s="174" t="s">
        <v>18</v>
      </c>
      <c r="C3" s="175" t="s">
        <v>19</v>
      </c>
      <c r="D3" s="176">
        <v>79</v>
      </c>
      <c r="E3" s="177"/>
      <c r="F3" s="178"/>
      <c r="G3" s="179" t="s">
        <v>125</v>
      </c>
      <c r="H3" s="174" t="str">
        <f t="shared" ref="H3:H4" si="2">DEC2HEX(HEX2DEC(I2)+1)</f>
        <v>101</v>
      </c>
      <c r="I3" s="176" t="str">
        <f t="shared" ref="I3" si="3">DEC2HEX(HEX2DEC(H3)+D3-1)</f>
        <v>14F</v>
      </c>
      <c r="J3" s="178"/>
      <c r="K3" s="177"/>
      <c r="L3" s="177"/>
      <c r="M3" s="178"/>
      <c r="N3" s="179" t="s">
        <v>41</v>
      </c>
      <c r="O3" s="179" t="s">
        <v>22</v>
      </c>
      <c r="P3" s="180">
        <f t="shared" si="1"/>
        <v>626.41999999999996</v>
      </c>
      <c r="Q3" s="181"/>
      <c r="R3" s="182"/>
    </row>
    <row r="4" spans="1:18" ht="12.75" customHeight="1" x14ac:dyDescent="0.15">
      <c r="A4" s="174" t="s">
        <v>15</v>
      </c>
      <c r="B4" s="174" t="s">
        <v>23</v>
      </c>
      <c r="C4" s="175" t="s">
        <v>24</v>
      </c>
      <c r="D4" s="176">
        <v>22</v>
      </c>
      <c r="E4" s="177"/>
      <c r="F4" s="178"/>
      <c r="G4" s="179" t="s">
        <v>126</v>
      </c>
      <c r="H4" s="174" t="str">
        <f t="shared" si="2"/>
        <v>150</v>
      </c>
      <c r="I4" s="176" t="str">
        <f>DEC2HEX(HEX2DEC(H4)+D4-1)</f>
        <v>165</v>
      </c>
      <c r="J4" s="178"/>
      <c r="K4" s="177"/>
      <c r="L4" s="177"/>
      <c r="M4" s="178"/>
      <c r="N4" s="179" t="s">
        <v>41</v>
      </c>
      <c r="O4" s="179" t="s">
        <v>22</v>
      </c>
      <c r="P4" s="180">
        <f t="shared" si="1"/>
        <v>1141.03</v>
      </c>
      <c r="Q4" s="181"/>
      <c r="R4" s="182"/>
    </row>
    <row r="5" spans="1:18" x14ac:dyDescent="0.15">
      <c r="A5" s="174" t="s">
        <v>15</v>
      </c>
      <c r="B5" s="174" t="s">
        <v>16</v>
      </c>
      <c r="C5" s="175" t="s">
        <v>17</v>
      </c>
      <c r="D5" s="176">
        <v>1</v>
      </c>
      <c r="E5" s="177">
        <f>SUM(D5:D13)</f>
        <v>208</v>
      </c>
      <c r="F5" s="178" t="s">
        <v>62</v>
      </c>
      <c r="G5" s="180" t="str">
        <f t="shared" si="0"/>
        <v>2000-2000</v>
      </c>
      <c r="H5" s="176">
        <v>2000</v>
      </c>
      <c r="I5" s="176">
        <v>2000</v>
      </c>
      <c r="J5" s="178" t="s">
        <v>59</v>
      </c>
      <c r="K5" s="177" t="s">
        <v>20</v>
      </c>
      <c r="L5" s="177">
        <f>(HEX2DEC(K5)-HEX2DEC(J5))+1</f>
        <v>32</v>
      </c>
      <c r="M5" s="177" t="s">
        <v>65</v>
      </c>
      <c r="N5" s="179" t="s">
        <v>41</v>
      </c>
      <c r="O5" s="179" t="s">
        <v>22</v>
      </c>
      <c r="P5" s="180">
        <f t="shared" ref="P5:P31" si="4">ROUND((C5*D5*GiBcyl),2)</f>
        <v>0.88</v>
      </c>
      <c r="Q5" s="181">
        <f>SUM(P5:P13)</f>
        <v>7904.94</v>
      </c>
      <c r="R5" s="182" t="s">
        <v>213</v>
      </c>
    </row>
    <row r="6" spans="1:18" x14ac:dyDescent="0.15">
      <c r="A6" s="174" t="s">
        <v>15</v>
      </c>
      <c r="B6" s="174" t="s">
        <v>18</v>
      </c>
      <c r="C6" s="175" t="s">
        <v>19</v>
      </c>
      <c r="D6" s="176">
        <v>25</v>
      </c>
      <c r="E6" s="183"/>
      <c r="F6" s="178"/>
      <c r="G6" s="180" t="str">
        <f t="shared" si="0"/>
        <v>2001-2019</v>
      </c>
      <c r="H6" s="176" t="str">
        <f t="shared" ref="H6:H10" si="5">DEC2HEX(HEX2DEC(I5)+1)</f>
        <v>2001</v>
      </c>
      <c r="I6" s="176" t="str">
        <f t="shared" ref="I6:I10" si="6">DEC2HEX(HEX2DEC(H6)+D6-1)</f>
        <v>2019</v>
      </c>
      <c r="J6" s="178"/>
      <c r="K6" s="184"/>
      <c r="L6" s="177"/>
      <c r="M6" s="184"/>
      <c r="N6" s="179" t="s">
        <v>41</v>
      </c>
      <c r="O6" s="185">
        <v>0</v>
      </c>
      <c r="P6" s="180">
        <f t="shared" si="4"/>
        <v>198.24</v>
      </c>
      <c r="Q6" s="186"/>
      <c r="R6" s="182"/>
    </row>
    <row r="7" spans="1:18" x14ac:dyDescent="0.15">
      <c r="A7" s="174" t="s">
        <v>15</v>
      </c>
      <c r="B7" s="174" t="s">
        <v>23</v>
      </c>
      <c r="C7" s="175" t="s">
        <v>24</v>
      </c>
      <c r="D7" s="176">
        <v>37</v>
      </c>
      <c r="E7" s="183"/>
      <c r="F7" s="178"/>
      <c r="G7" s="180" t="str">
        <f t="shared" ref="G7:G31" si="7">CONCATENATE(H7,"-",I7)</f>
        <v>201A-203E</v>
      </c>
      <c r="H7" s="176" t="str">
        <f t="shared" si="5"/>
        <v>201A</v>
      </c>
      <c r="I7" s="176" t="str">
        <f t="shared" si="6"/>
        <v>203E</v>
      </c>
      <c r="J7" s="178"/>
      <c r="K7" s="184"/>
      <c r="L7" s="177"/>
      <c r="M7" s="184"/>
      <c r="N7" s="179" t="s">
        <v>41</v>
      </c>
      <c r="O7" s="185">
        <v>0</v>
      </c>
      <c r="P7" s="180">
        <f t="shared" si="4"/>
        <v>1919.03</v>
      </c>
      <c r="Q7" s="186"/>
      <c r="R7" s="182"/>
    </row>
    <row r="8" spans="1:18" x14ac:dyDescent="0.15">
      <c r="A8" s="174" t="s">
        <v>15</v>
      </c>
      <c r="B8" s="174" t="s">
        <v>25</v>
      </c>
      <c r="C8" s="175" t="s">
        <v>26</v>
      </c>
      <c r="D8" s="176">
        <v>65</v>
      </c>
      <c r="E8" s="183"/>
      <c r="F8" s="178"/>
      <c r="G8" s="180" t="str">
        <f t="shared" si="7"/>
        <v>203F-207F</v>
      </c>
      <c r="H8" s="176" t="str">
        <f t="shared" si="5"/>
        <v>203F</v>
      </c>
      <c r="I8" s="176" t="str">
        <f t="shared" si="6"/>
        <v>207F</v>
      </c>
      <c r="J8" s="178"/>
      <c r="K8" s="184"/>
      <c r="L8" s="177"/>
      <c r="M8" s="184"/>
      <c r="N8" s="179" t="s">
        <v>41</v>
      </c>
      <c r="O8" s="185">
        <v>0</v>
      </c>
      <c r="P8" s="180">
        <f t="shared" si="4"/>
        <v>1685.63</v>
      </c>
      <c r="Q8" s="186"/>
      <c r="R8" s="182"/>
    </row>
    <row r="9" spans="1:18" x14ac:dyDescent="0.15">
      <c r="A9" s="174" t="s">
        <v>15</v>
      </c>
      <c r="B9" s="174" t="s">
        <v>27</v>
      </c>
      <c r="C9" s="175" t="s">
        <v>28</v>
      </c>
      <c r="D9" s="176">
        <v>20</v>
      </c>
      <c r="E9" s="183"/>
      <c r="F9" s="178"/>
      <c r="G9" s="180" t="str">
        <f t="shared" si="7"/>
        <v>2080-2093</v>
      </c>
      <c r="H9" s="176" t="str">
        <f t="shared" si="5"/>
        <v>2080</v>
      </c>
      <c r="I9" s="176" t="str">
        <f t="shared" si="6"/>
        <v>2093</v>
      </c>
      <c r="J9" s="178"/>
      <c r="K9" s="184"/>
      <c r="L9" s="177"/>
      <c r="M9" s="184"/>
      <c r="N9" s="179" t="s">
        <v>41</v>
      </c>
      <c r="O9" s="185">
        <v>0</v>
      </c>
      <c r="P9" s="180">
        <f t="shared" si="4"/>
        <v>52.86</v>
      </c>
      <c r="Q9" s="186"/>
      <c r="R9" s="182"/>
    </row>
    <row r="10" spans="1:18" x14ac:dyDescent="0.15">
      <c r="A10" s="174" t="s">
        <v>15</v>
      </c>
      <c r="B10" s="174" t="s">
        <v>23</v>
      </c>
      <c r="C10" s="175" t="s">
        <v>24</v>
      </c>
      <c r="D10" s="176">
        <v>39</v>
      </c>
      <c r="E10" s="183"/>
      <c r="F10" s="178"/>
      <c r="G10" s="180" t="str">
        <f t="shared" si="7"/>
        <v>2094-20BA</v>
      </c>
      <c r="H10" s="176" t="str">
        <f t="shared" si="5"/>
        <v>2094</v>
      </c>
      <c r="I10" s="176" t="str">
        <f t="shared" si="6"/>
        <v>20BA</v>
      </c>
      <c r="J10" s="178"/>
      <c r="K10" s="184"/>
      <c r="L10" s="177"/>
      <c r="M10" s="184"/>
      <c r="N10" s="179" t="s">
        <v>41</v>
      </c>
      <c r="O10" s="185">
        <v>0</v>
      </c>
      <c r="P10" s="180">
        <f t="shared" si="4"/>
        <v>2022.76</v>
      </c>
      <c r="Q10" s="186"/>
      <c r="R10" s="182"/>
    </row>
    <row r="11" spans="1:18" x14ac:dyDescent="0.15">
      <c r="A11" s="174" t="s">
        <v>15</v>
      </c>
      <c r="B11" s="174" t="s">
        <v>29</v>
      </c>
      <c r="C11" s="175" t="s">
        <v>30</v>
      </c>
      <c r="D11" s="176">
        <v>3</v>
      </c>
      <c r="E11" s="183"/>
      <c r="F11" s="178"/>
      <c r="G11" s="180" t="str">
        <f t="shared" si="7"/>
        <v>20BB-20BD</v>
      </c>
      <c r="H11" s="176" t="str">
        <f t="shared" ref="H11:H13" si="8">DEC2HEX(HEX2DEC(I10)+1)</f>
        <v>20BB</v>
      </c>
      <c r="I11" s="176" t="str">
        <f t="shared" ref="I11:I13" si="9">DEC2HEX(HEX2DEC(H11)+D11-1)</f>
        <v>20BD</v>
      </c>
      <c r="J11" s="178"/>
      <c r="K11" s="184"/>
      <c r="L11" s="177"/>
      <c r="M11" s="184"/>
      <c r="N11" s="179" t="s">
        <v>41</v>
      </c>
      <c r="O11" s="185">
        <v>0</v>
      </c>
      <c r="P11" s="180">
        <f t="shared" si="4"/>
        <v>623.78</v>
      </c>
      <c r="Q11" s="186"/>
      <c r="R11" s="182"/>
    </row>
    <row r="12" spans="1:18" x14ac:dyDescent="0.15">
      <c r="A12" s="174" t="s">
        <v>15</v>
      </c>
      <c r="B12" s="174" t="s">
        <v>23</v>
      </c>
      <c r="C12" s="175" t="s">
        <v>24</v>
      </c>
      <c r="D12" s="176">
        <v>15</v>
      </c>
      <c r="E12" s="183"/>
      <c r="F12" s="178"/>
      <c r="G12" s="180" t="str">
        <f t="shared" si="7"/>
        <v>20BE-20CC</v>
      </c>
      <c r="H12" s="176" t="str">
        <f t="shared" si="8"/>
        <v>20BE</v>
      </c>
      <c r="I12" s="176" t="str">
        <f t="shared" si="9"/>
        <v>20CC</v>
      </c>
      <c r="J12" s="178"/>
      <c r="K12" s="184"/>
      <c r="L12" s="177"/>
      <c r="M12" s="184"/>
      <c r="N12" s="179" t="s">
        <v>41</v>
      </c>
      <c r="O12" s="185">
        <v>0</v>
      </c>
      <c r="P12" s="180">
        <f t="shared" si="4"/>
        <v>777.98</v>
      </c>
      <c r="Q12" s="186"/>
      <c r="R12" s="182"/>
    </row>
    <row r="13" spans="1:18" x14ac:dyDescent="0.15">
      <c r="A13" s="174" t="s">
        <v>15</v>
      </c>
      <c r="B13" s="174" t="s">
        <v>29</v>
      </c>
      <c r="C13" s="175" t="s">
        <v>30</v>
      </c>
      <c r="D13" s="176">
        <v>3</v>
      </c>
      <c r="E13" s="183"/>
      <c r="F13" s="178"/>
      <c r="G13" s="180" t="str">
        <f t="shared" si="7"/>
        <v>20CD-20CF</v>
      </c>
      <c r="H13" s="176" t="str">
        <f t="shared" si="8"/>
        <v>20CD</v>
      </c>
      <c r="I13" s="176" t="str">
        <f t="shared" si="9"/>
        <v>20CF</v>
      </c>
      <c r="J13" s="178"/>
      <c r="K13" s="184"/>
      <c r="L13" s="177"/>
      <c r="M13" s="184"/>
      <c r="N13" s="179" t="s">
        <v>41</v>
      </c>
      <c r="O13" s="185">
        <v>0</v>
      </c>
      <c r="P13" s="180">
        <f t="shared" si="4"/>
        <v>623.78</v>
      </c>
      <c r="Q13" s="186"/>
      <c r="R13" s="182"/>
    </row>
    <row r="14" spans="1:18" ht="12.75" customHeight="1" x14ac:dyDescent="0.15">
      <c r="A14" s="174" t="s">
        <v>15</v>
      </c>
      <c r="B14" s="174" t="s">
        <v>16</v>
      </c>
      <c r="C14" s="175" t="s">
        <v>17</v>
      </c>
      <c r="D14" s="176">
        <v>1</v>
      </c>
      <c r="E14" s="177">
        <f>SUM(D14:D22)</f>
        <v>208</v>
      </c>
      <c r="F14" s="178" t="s">
        <v>63</v>
      </c>
      <c r="G14" s="180" t="str">
        <f t="shared" si="7"/>
        <v>2100-2100</v>
      </c>
      <c r="H14" s="176" t="str">
        <f>DEC2HEX(HEX2DEC(H5)+256)</f>
        <v>2100</v>
      </c>
      <c r="I14" s="176" t="str">
        <f>DEC2HEX(HEX2DEC(I5)+256)</f>
        <v>2100</v>
      </c>
      <c r="J14" s="177" t="str">
        <f>DEC2HEX(HEX2DEC(J5)+256)</f>
        <v>21E0</v>
      </c>
      <c r="K14" s="177" t="str">
        <f>DEC2HEX(HEX2DEC(K5)+256)</f>
        <v>21FF</v>
      </c>
      <c r="L14" s="177">
        <f>(HEX2DEC(K14)-HEX2DEC(J14))+1</f>
        <v>32</v>
      </c>
      <c r="M14" s="177" t="str">
        <f>DEC2HEX(HEX2DEC(M5)+256)</f>
        <v>211A</v>
      </c>
      <c r="N14" s="179" t="s">
        <v>41</v>
      </c>
      <c r="O14" s="179" t="s">
        <v>16</v>
      </c>
      <c r="P14" s="180">
        <f t="shared" si="4"/>
        <v>0.88</v>
      </c>
      <c r="Q14" s="181">
        <f>SUM(P14:P22)</f>
        <v>7904.94</v>
      </c>
      <c r="R14" s="182" t="s">
        <v>213</v>
      </c>
    </row>
    <row r="15" spans="1:18" ht="13.15" customHeight="1" x14ac:dyDescent="0.15">
      <c r="A15" s="174" t="s">
        <v>15</v>
      </c>
      <c r="B15" s="174" t="s">
        <v>18</v>
      </c>
      <c r="C15" s="175" t="s">
        <v>19</v>
      </c>
      <c r="D15" s="176">
        <v>25</v>
      </c>
      <c r="E15" s="183"/>
      <c r="F15" s="178"/>
      <c r="G15" s="180" t="str">
        <f t="shared" si="7"/>
        <v>2101-2119</v>
      </c>
      <c r="H15" s="176" t="str">
        <f t="shared" ref="H15:H19" si="10">DEC2HEX(HEX2DEC(I14)+1)</f>
        <v>2101</v>
      </c>
      <c r="I15" s="176" t="str">
        <f t="shared" ref="I15:I19" si="11">DEC2HEX(HEX2DEC(H15)+D15-1)</f>
        <v>2119</v>
      </c>
      <c r="J15" s="177"/>
      <c r="K15" s="177"/>
      <c r="L15" s="177"/>
      <c r="M15" s="177"/>
      <c r="N15" s="179" t="s">
        <v>41</v>
      </c>
      <c r="O15" s="185">
        <v>1</v>
      </c>
      <c r="P15" s="180">
        <f t="shared" si="4"/>
        <v>198.24</v>
      </c>
      <c r="Q15" s="186"/>
      <c r="R15" s="182"/>
    </row>
    <row r="16" spans="1:18" ht="13.15" customHeight="1" x14ac:dyDescent="0.15">
      <c r="A16" s="174" t="s">
        <v>15</v>
      </c>
      <c r="B16" s="174" t="s">
        <v>23</v>
      </c>
      <c r="C16" s="175" t="s">
        <v>24</v>
      </c>
      <c r="D16" s="176">
        <v>37</v>
      </c>
      <c r="E16" s="183"/>
      <c r="F16" s="178"/>
      <c r="G16" s="180" t="str">
        <f t="shared" si="7"/>
        <v>211A-213E</v>
      </c>
      <c r="H16" s="176" t="str">
        <f t="shared" si="10"/>
        <v>211A</v>
      </c>
      <c r="I16" s="176" t="str">
        <f t="shared" si="11"/>
        <v>213E</v>
      </c>
      <c r="J16" s="177"/>
      <c r="K16" s="177"/>
      <c r="L16" s="177"/>
      <c r="M16" s="177"/>
      <c r="N16" s="179" t="s">
        <v>41</v>
      </c>
      <c r="O16" s="185">
        <v>1</v>
      </c>
      <c r="P16" s="180">
        <f t="shared" si="4"/>
        <v>1919.03</v>
      </c>
      <c r="Q16" s="186"/>
      <c r="R16" s="182"/>
    </row>
    <row r="17" spans="1:18" ht="13.15" customHeight="1" x14ac:dyDescent="0.15">
      <c r="A17" s="174" t="s">
        <v>15</v>
      </c>
      <c r="B17" s="174" t="s">
        <v>25</v>
      </c>
      <c r="C17" s="175" t="s">
        <v>26</v>
      </c>
      <c r="D17" s="176">
        <v>65</v>
      </c>
      <c r="E17" s="183"/>
      <c r="F17" s="178"/>
      <c r="G17" s="180" t="str">
        <f t="shared" si="7"/>
        <v>213F-217F</v>
      </c>
      <c r="H17" s="176" t="str">
        <f t="shared" si="10"/>
        <v>213F</v>
      </c>
      <c r="I17" s="176" t="str">
        <f t="shared" si="11"/>
        <v>217F</v>
      </c>
      <c r="J17" s="177"/>
      <c r="K17" s="177"/>
      <c r="L17" s="177"/>
      <c r="M17" s="177"/>
      <c r="N17" s="179" t="s">
        <v>41</v>
      </c>
      <c r="O17" s="185">
        <v>1</v>
      </c>
      <c r="P17" s="180">
        <f t="shared" si="4"/>
        <v>1685.63</v>
      </c>
      <c r="Q17" s="186"/>
      <c r="R17" s="182"/>
    </row>
    <row r="18" spans="1:18" ht="13.15" customHeight="1" x14ac:dyDescent="0.15">
      <c r="A18" s="174" t="s">
        <v>15</v>
      </c>
      <c r="B18" s="174" t="s">
        <v>27</v>
      </c>
      <c r="C18" s="175" t="s">
        <v>28</v>
      </c>
      <c r="D18" s="176">
        <v>20</v>
      </c>
      <c r="E18" s="183"/>
      <c r="F18" s="178"/>
      <c r="G18" s="180" t="str">
        <f t="shared" si="7"/>
        <v>2180-2193</v>
      </c>
      <c r="H18" s="176" t="str">
        <f t="shared" si="10"/>
        <v>2180</v>
      </c>
      <c r="I18" s="176" t="str">
        <f t="shared" si="11"/>
        <v>2193</v>
      </c>
      <c r="J18" s="177"/>
      <c r="K18" s="177"/>
      <c r="L18" s="177"/>
      <c r="M18" s="177"/>
      <c r="N18" s="179" t="s">
        <v>41</v>
      </c>
      <c r="O18" s="185">
        <v>1</v>
      </c>
      <c r="P18" s="180">
        <f t="shared" si="4"/>
        <v>52.86</v>
      </c>
      <c r="Q18" s="186"/>
      <c r="R18" s="182"/>
    </row>
    <row r="19" spans="1:18" ht="13.15" customHeight="1" x14ac:dyDescent="0.15">
      <c r="A19" s="174" t="s">
        <v>15</v>
      </c>
      <c r="B19" s="174" t="s">
        <v>23</v>
      </c>
      <c r="C19" s="175" t="s">
        <v>24</v>
      </c>
      <c r="D19" s="176">
        <v>39</v>
      </c>
      <c r="E19" s="183"/>
      <c r="F19" s="178"/>
      <c r="G19" s="180" t="str">
        <f t="shared" si="7"/>
        <v>2194-21BA</v>
      </c>
      <c r="H19" s="176" t="str">
        <f t="shared" si="10"/>
        <v>2194</v>
      </c>
      <c r="I19" s="176" t="str">
        <f t="shared" si="11"/>
        <v>21BA</v>
      </c>
      <c r="J19" s="177"/>
      <c r="K19" s="177"/>
      <c r="L19" s="177"/>
      <c r="M19" s="177"/>
      <c r="N19" s="179" t="s">
        <v>41</v>
      </c>
      <c r="O19" s="185">
        <v>1</v>
      </c>
      <c r="P19" s="180">
        <f t="shared" si="4"/>
        <v>2022.76</v>
      </c>
      <c r="Q19" s="186"/>
      <c r="R19" s="182"/>
    </row>
    <row r="20" spans="1:18" ht="13.15" customHeight="1" x14ac:dyDescent="0.15">
      <c r="A20" s="174" t="s">
        <v>15</v>
      </c>
      <c r="B20" s="174" t="s">
        <v>29</v>
      </c>
      <c r="C20" s="175" t="s">
        <v>30</v>
      </c>
      <c r="D20" s="176">
        <v>3</v>
      </c>
      <c r="E20" s="183"/>
      <c r="F20" s="178"/>
      <c r="G20" s="180" t="str">
        <f t="shared" si="7"/>
        <v>21BB-21BD</v>
      </c>
      <c r="H20" s="176" t="str">
        <f t="shared" ref="H20:H22" si="12">DEC2HEX(HEX2DEC(I19)+1)</f>
        <v>21BB</v>
      </c>
      <c r="I20" s="176" t="str">
        <f t="shared" ref="I20:I22" si="13">DEC2HEX(HEX2DEC(H20)+D20-1)</f>
        <v>21BD</v>
      </c>
      <c r="J20" s="177"/>
      <c r="K20" s="177"/>
      <c r="L20" s="177"/>
      <c r="M20" s="177"/>
      <c r="N20" s="179" t="s">
        <v>41</v>
      </c>
      <c r="O20" s="185">
        <v>1</v>
      </c>
      <c r="P20" s="180">
        <f t="shared" si="4"/>
        <v>623.78</v>
      </c>
      <c r="Q20" s="186"/>
      <c r="R20" s="182"/>
    </row>
    <row r="21" spans="1:18" ht="13.15" customHeight="1" x14ac:dyDescent="0.15">
      <c r="A21" s="174" t="s">
        <v>15</v>
      </c>
      <c r="B21" s="174" t="s">
        <v>23</v>
      </c>
      <c r="C21" s="175" t="s">
        <v>24</v>
      </c>
      <c r="D21" s="176">
        <v>15</v>
      </c>
      <c r="E21" s="183"/>
      <c r="F21" s="178"/>
      <c r="G21" s="180" t="str">
        <f t="shared" si="7"/>
        <v>21BE-21CC</v>
      </c>
      <c r="H21" s="176" t="str">
        <f t="shared" si="12"/>
        <v>21BE</v>
      </c>
      <c r="I21" s="176" t="str">
        <f t="shared" si="13"/>
        <v>21CC</v>
      </c>
      <c r="J21" s="177"/>
      <c r="K21" s="177"/>
      <c r="L21" s="177"/>
      <c r="M21" s="177"/>
      <c r="N21" s="179" t="s">
        <v>41</v>
      </c>
      <c r="O21" s="185">
        <v>1</v>
      </c>
      <c r="P21" s="180">
        <f t="shared" si="4"/>
        <v>777.98</v>
      </c>
      <c r="Q21" s="186"/>
      <c r="R21" s="182"/>
    </row>
    <row r="22" spans="1:18" ht="13.15" customHeight="1" x14ac:dyDescent="0.15">
      <c r="A22" s="174" t="s">
        <v>15</v>
      </c>
      <c r="B22" s="174" t="s">
        <v>29</v>
      </c>
      <c r="C22" s="175" t="s">
        <v>30</v>
      </c>
      <c r="D22" s="176">
        <v>3</v>
      </c>
      <c r="E22" s="183"/>
      <c r="F22" s="178"/>
      <c r="G22" s="180" t="str">
        <f t="shared" si="7"/>
        <v>21CD-21CF</v>
      </c>
      <c r="H22" s="176" t="str">
        <f t="shared" si="12"/>
        <v>21CD</v>
      </c>
      <c r="I22" s="176" t="str">
        <f t="shared" si="13"/>
        <v>21CF</v>
      </c>
      <c r="J22" s="177"/>
      <c r="K22" s="177"/>
      <c r="L22" s="177"/>
      <c r="M22" s="177"/>
      <c r="N22" s="179" t="s">
        <v>41</v>
      </c>
      <c r="O22" s="185">
        <v>1</v>
      </c>
      <c r="P22" s="180">
        <f t="shared" si="4"/>
        <v>623.78</v>
      </c>
      <c r="Q22" s="186"/>
      <c r="R22" s="182"/>
    </row>
    <row r="23" spans="1:18" ht="12.75" customHeight="1" x14ac:dyDescent="0.15">
      <c r="A23" s="174" t="s">
        <v>15</v>
      </c>
      <c r="B23" s="174" t="s">
        <v>16</v>
      </c>
      <c r="C23" s="175" t="s">
        <v>17</v>
      </c>
      <c r="D23" s="176">
        <v>1</v>
      </c>
      <c r="E23" s="177">
        <f>SUM(D23:D31)</f>
        <v>208</v>
      </c>
      <c r="F23" s="178" t="s">
        <v>64</v>
      </c>
      <c r="G23" s="180" t="str">
        <f t="shared" si="7"/>
        <v>2200-2200</v>
      </c>
      <c r="H23" s="176" t="str">
        <f>DEC2HEX(HEX2DEC(H14)+256)</f>
        <v>2200</v>
      </c>
      <c r="I23" s="176" t="str">
        <f>DEC2HEX(HEX2DEC(I14)+256)</f>
        <v>2200</v>
      </c>
      <c r="J23" s="177" t="str">
        <f>DEC2HEX(HEX2DEC(J14)+256)</f>
        <v>22E0</v>
      </c>
      <c r="K23" s="177" t="str">
        <f>DEC2HEX(HEX2DEC(K14)+256)</f>
        <v>22FF</v>
      </c>
      <c r="L23" s="177">
        <f>(HEX2DEC(K23)-HEX2DEC(J23))+1</f>
        <v>32</v>
      </c>
      <c r="M23" s="177" t="str">
        <f>DEC2HEX(HEX2DEC(M14)+256)</f>
        <v>221A</v>
      </c>
      <c r="N23" s="179" t="s">
        <v>41</v>
      </c>
      <c r="O23" s="179" t="s">
        <v>22</v>
      </c>
      <c r="P23" s="180">
        <f t="shared" si="4"/>
        <v>0.88</v>
      </c>
      <c r="Q23" s="181">
        <f>SUM(P23:P31)</f>
        <v>7904.94</v>
      </c>
      <c r="R23" s="182" t="s">
        <v>213</v>
      </c>
    </row>
    <row r="24" spans="1:18" ht="13.15" customHeight="1" x14ac:dyDescent="0.15">
      <c r="A24" s="174" t="s">
        <v>15</v>
      </c>
      <c r="B24" s="174" t="s">
        <v>18</v>
      </c>
      <c r="C24" s="175" t="s">
        <v>19</v>
      </c>
      <c r="D24" s="176">
        <v>25</v>
      </c>
      <c r="E24" s="183"/>
      <c r="F24" s="178"/>
      <c r="G24" s="180" t="str">
        <f t="shared" si="7"/>
        <v>2201-2219</v>
      </c>
      <c r="H24" s="176" t="str">
        <f t="shared" ref="H24:H28" si="14">DEC2HEX(HEX2DEC(I23)+1)</f>
        <v>2201</v>
      </c>
      <c r="I24" s="176" t="str">
        <f t="shared" ref="I24:I28" si="15">DEC2HEX(HEX2DEC(H24)+D24-1)</f>
        <v>2219</v>
      </c>
      <c r="J24" s="177"/>
      <c r="K24" s="177"/>
      <c r="L24" s="177"/>
      <c r="M24" s="177"/>
      <c r="N24" s="179" t="s">
        <v>41</v>
      </c>
      <c r="O24" s="185">
        <v>0</v>
      </c>
      <c r="P24" s="180">
        <f t="shared" si="4"/>
        <v>198.24</v>
      </c>
      <c r="Q24" s="186"/>
      <c r="R24" s="182"/>
    </row>
    <row r="25" spans="1:18" ht="13.15" customHeight="1" x14ac:dyDescent="0.15">
      <c r="A25" s="174" t="s">
        <v>15</v>
      </c>
      <c r="B25" s="174" t="s">
        <v>23</v>
      </c>
      <c r="C25" s="175" t="s">
        <v>24</v>
      </c>
      <c r="D25" s="176">
        <v>37</v>
      </c>
      <c r="E25" s="183"/>
      <c r="F25" s="178"/>
      <c r="G25" s="180" t="str">
        <f t="shared" si="7"/>
        <v>221A-223E</v>
      </c>
      <c r="H25" s="176" t="str">
        <f t="shared" si="14"/>
        <v>221A</v>
      </c>
      <c r="I25" s="176" t="str">
        <f t="shared" si="15"/>
        <v>223E</v>
      </c>
      <c r="J25" s="177"/>
      <c r="K25" s="177"/>
      <c r="L25" s="177"/>
      <c r="M25" s="177"/>
      <c r="N25" s="179" t="s">
        <v>41</v>
      </c>
      <c r="O25" s="185">
        <v>0</v>
      </c>
      <c r="P25" s="180">
        <f t="shared" si="4"/>
        <v>1919.03</v>
      </c>
      <c r="Q25" s="186"/>
      <c r="R25" s="182"/>
    </row>
    <row r="26" spans="1:18" ht="13.15" customHeight="1" x14ac:dyDescent="0.15">
      <c r="A26" s="174" t="s">
        <v>15</v>
      </c>
      <c r="B26" s="174" t="s">
        <v>25</v>
      </c>
      <c r="C26" s="175" t="s">
        <v>26</v>
      </c>
      <c r="D26" s="176">
        <v>65</v>
      </c>
      <c r="E26" s="183"/>
      <c r="F26" s="178"/>
      <c r="G26" s="180" t="str">
        <f t="shared" si="7"/>
        <v>223F-227F</v>
      </c>
      <c r="H26" s="176" t="str">
        <f t="shared" si="14"/>
        <v>223F</v>
      </c>
      <c r="I26" s="176" t="str">
        <f t="shared" si="15"/>
        <v>227F</v>
      </c>
      <c r="J26" s="177"/>
      <c r="K26" s="177"/>
      <c r="L26" s="177"/>
      <c r="M26" s="177"/>
      <c r="N26" s="179" t="s">
        <v>41</v>
      </c>
      <c r="O26" s="185">
        <v>0</v>
      </c>
      <c r="P26" s="180">
        <f t="shared" si="4"/>
        <v>1685.63</v>
      </c>
      <c r="Q26" s="186"/>
      <c r="R26" s="182"/>
    </row>
    <row r="27" spans="1:18" ht="13.15" customHeight="1" x14ac:dyDescent="0.15">
      <c r="A27" s="174" t="s">
        <v>15</v>
      </c>
      <c r="B27" s="174" t="s">
        <v>27</v>
      </c>
      <c r="C27" s="175" t="s">
        <v>28</v>
      </c>
      <c r="D27" s="176">
        <v>20</v>
      </c>
      <c r="E27" s="183"/>
      <c r="F27" s="178"/>
      <c r="G27" s="180" t="str">
        <f t="shared" si="7"/>
        <v>2280-2293</v>
      </c>
      <c r="H27" s="176" t="str">
        <f t="shared" si="14"/>
        <v>2280</v>
      </c>
      <c r="I27" s="176" t="str">
        <f t="shared" si="15"/>
        <v>2293</v>
      </c>
      <c r="J27" s="177"/>
      <c r="K27" s="177"/>
      <c r="L27" s="177"/>
      <c r="M27" s="177"/>
      <c r="N27" s="179" t="s">
        <v>41</v>
      </c>
      <c r="O27" s="185">
        <v>0</v>
      </c>
      <c r="P27" s="180">
        <f t="shared" si="4"/>
        <v>52.86</v>
      </c>
      <c r="Q27" s="186"/>
      <c r="R27" s="182"/>
    </row>
    <row r="28" spans="1:18" ht="13.15" customHeight="1" x14ac:dyDescent="0.15">
      <c r="A28" s="174" t="s">
        <v>15</v>
      </c>
      <c r="B28" s="174" t="s">
        <v>23</v>
      </c>
      <c r="C28" s="175" t="s">
        <v>24</v>
      </c>
      <c r="D28" s="176">
        <v>39</v>
      </c>
      <c r="E28" s="183"/>
      <c r="F28" s="178"/>
      <c r="G28" s="180" t="str">
        <f t="shared" si="7"/>
        <v>2294-22BA</v>
      </c>
      <c r="H28" s="176" t="str">
        <f t="shared" si="14"/>
        <v>2294</v>
      </c>
      <c r="I28" s="176" t="str">
        <f t="shared" si="15"/>
        <v>22BA</v>
      </c>
      <c r="J28" s="177"/>
      <c r="K28" s="177"/>
      <c r="L28" s="177"/>
      <c r="M28" s="177"/>
      <c r="N28" s="179" t="s">
        <v>41</v>
      </c>
      <c r="O28" s="185">
        <v>0</v>
      </c>
      <c r="P28" s="180">
        <f t="shared" si="4"/>
        <v>2022.76</v>
      </c>
      <c r="Q28" s="186"/>
      <c r="R28" s="182"/>
    </row>
    <row r="29" spans="1:18" ht="13.15" customHeight="1" x14ac:dyDescent="0.15">
      <c r="A29" s="174" t="s">
        <v>15</v>
      </c>
      <c r="B29" s="174" t="s">
        <v>29</v>
      </c>
      <c r="C29" s="175" t="s">
        <v>30</v>
      </c>
      <c r="D29" s="176">
        <v>3</v>
      </c>
      <c r="E29" s="183"/>
      <c r="F29" s="178"/>
      <c r="G29" s="180" t="str">
        <f t="shared" si="7"/>
        <v>22BB-22BD</v>
      </c>
      <c r="H29" s="176" t="str">
        <f t="shared" ref="H29:H31" si="16">DEC2HEX(HEX2DEC(I28)+1)</f>
        <v>22BB</v>
      </c>
      <c r="I29" s="176" t="str">
        <f t="shared" ref="I29:I31" si="17">DEC2HEX(HEX2DEC(H29)+D29-1)</f>
        <v>22BD</v>
      </c>
      <c r="J29" s="177"/>
      <c r="K29" s="177"/>
      <c r="L29" s="177"/>
      <c r="M29" s="177"/>
      <c r="N29" s="179" t="s">
        <v>41</v>
      </c>
      <c r="O29" s="185">
        <v>0</v>
      </c>
      <c r="P29" s="180">
        <f t="shared" si="4"/>
        <v>623.78</v>
      </c>
      <c r="Q29" s="186"/>
      <c r="R29" s="182"/>
    </row>
    <row r="30" spans="1:18" ht="13.15" customHeight="1" x14ac:dyDescent="0.15">
      <c r="A30" s="174" t="s">
        <v>15</v>
      </c>
      <c r="B30" s="174" t="s">
        <v>23</v>
      </c>
      <c r="C30" s="175" t="s">
        <v>24</v>
      </c>
      <c r="D30" s="176">
        <v>15</v>
      </c>
      <c r="E30" s="183"/>
      <c r="F30" s="178"/>
      <c r="G30" s="180" t="str">
        <f t="shared" si="7"/>
        <v>22BE-22CC</v>
      </c>
      <c r="H30" s="176" t="str">
        <f t="shared" si="16"/>
        <v>22BE</v>
      </c>
      <c r="I30" s="176" t="str">
        <f t="shared" si="17"/>
        <v>22CC</v>
      </c>
      <c r="J30" s="177"/>
      <c r="K30" s="177"/>
      <c r="L30" s="177"/>
      <c r="M30" s="177"/>
      <c r="N30" s="179" t="s">
        <v>41</v>
      </c>
      <c r="O30" s="185">
        <v>0</v>
      </c>
      <c r="P30" s="180">
        <f t="shared" si="4"/>
        <v>777.98</v>
      </c>
      <c r="Q30" s="186"/>
      <c r="R30" s="182"/>
    </row>
    <row r="31" spans="1:18" ht="13.15" customHeight="1" x14ac:dyDescent="0.15">
      <c r="A31" s="174" t="s">
        <v>15</v>
      </c>
      <c r="B31" s="174" t="s">
        <v>29</v>
      </c>
      <c r="C31" s="175" t="s">
        <v>30</v>
      </c>
      <c r="D31" s="176">
        <v>3</v>
      </c>
      <c r="E31" s="183"/>
      <c r="F31" s="178"/>
      <c r="G31" s="180" t="str">
        <f t="shared" si="7"/>
        <v>22CD-22CF</v>
      </c>
      <c r="H31" s="176" t="str">
        <f t="shared" si="16"/>
        <v>22CD</v>
      </c>
      <c r="I31" s="176" t="str">
        <f t="shared" si="17"/>
        <v>22CF</v>
      </c>
      <c r="J31" s="177"/>
      <c r="K31" s="177"/>
      <c r="L31" s="177"/>
      <c r="M31" s="177"/>
      <c r="N31" s="179" t="s">
        <v>41</v>
      </c>
      <c r="O31" s="185">
        <v>0</v>
      </c>
      <c r="P31" s="180">
        <f t="shared" si="4"/>
        <v>623.78</v>
      </c>
      <c r="Q31" s="186"/>
      <c r="R31" s="182"/>
    </row>
    <row r="32" spans="1:18" ht="12.75" customHeight="1" x14ac:dyDescent="0.15"/>
    <row r="33" spans="1:18" ht="13.15" customHeight="1" thickBot="1" x14ac:dyDescent="0.2">
      <c r="A33" s="10" t="s">
        <v>42</v>
      </c>
      <c r="C33" s="12" t="s">
        <v>41</v>
      </c>
      <c r="D33" s="13" t="s">
        <v>31</v>
      </c>
      <c r="E33" s="14"/>
      <c r="F33" s="9"/>
      <c r="G33" s="9"/>
      <c r="H33" s="14"/>
      <c r="I33" s="14"/>
      <c r="J33" s="15"/>
      <c r="K33" s="15"/>
      <c r="P33" s="2"/>
      <c r="Q33" s="2"/>
    </row>
    <row r="34" spans="1:18" ht="13.15" customHeight="1" thickTop="1" x14ac:dyDescent="0.15">
      <c r="A34" s="16" t="s">
        <v>33</v>
      </c>
      <c r="C34" s="17">
        <f>SUMIFS($D$5:$D$31,$B$5:$B$31,"1",$N$5:$N$31, "Hybrid")</f>
        <v>3</v>
      </c>
      <c r="D34" s="18">
        <f>C34*1</f>
        <v>3</v>
      </c>
      <c r="E34" s="18"/>
      <c r="F34" s="17"/>
      <c r="G34" s="17"/>
      <c r="H34" s="17"/>
      <c r="I34" s="18"/>
      <c r="J34" s="18"/>
      <c r="K34" s="18"/>
      <c r="P34" s="2"/>
      <c r="Q34" s="2"/>
    </row>
    <row r="35" spans="1:18" ht="13.15" customHeight="1" x14ac:dyDescent="0.15">
      <c r="A35" s="16" t="s">
        <v>34</v>
      </c>
      <c r="C35" s="17">
        <f>SUMIFS($D$5:$D$31,$B$5:$B$31,"3",$N$5:$N$31, "Hybrid")</f>
        <v>60</v>
      </c>
      <c r="D35" s="18">
        <f>C35*3</f>
        <v>180</v>
      </c>
      <c r="E35" s="18"/>
      <c r="F35" s="17"/>
      <c r="G35" s="17"/>
      <c r="H35" s="17"/>
      <c r="I35" s="18"/>
      <c r="J35" s="18"/>
      <c r="K35" s="18"/>
      <c r="P35" s="2"/>
      <c r="Q35" s="2"/>
    </row>
    <row r="36" spans="1:18" ht="13.15" customHeight="1" x14ac:dyDescent="0.15">
      <c r="A36" s="16" t="s">
        <v>35</v>
      </c>
      <c r="C36" s="17">
        <f>SUMIFS($D$5:$D$31,$B$5:$B$31,"9",$N$5:$N$31, "Hybrid")</f>
        <v>75</v>
      </c>
      <c r="D36" s="18">
        <f>C36*9</f>
        <v>675</v>
      </c>
      <c r="E36" s="18"/>
      <c r="F36" s="17"/>
      <c r="G36" s="17"/>
      <c r="H36" s="17"/>
      <c r="I36" s="18"/>
      <c r="J36" s="18"/>
      <c r="K36" s="18"/>
      <c r="P36" s="2"/>
      <c r="Q36" s="2"/>
    </row>
    <row r="37" spans="1:18" ht="13.15" customHeight="1" x14ac:dyDescent="0.15">
      <c r="A37" s="16" t="s">
        <v>36</v>
      </c>
      <c r="C37" s="17">
        <f>SUMIFS($D$5:$D$31,$B$5:$B$31,"27",$N$5:$N$31, "Hybrid")</f>
        <v>195</v>
      </c>
      <c r="D37" s="18">
        <f>C37*30</f>
        <v>5850</v>
      </c>
      <c r="E37" s="18"/>
      <c r="F37" s="17"/>
      <c r="G37" s="17"/>
      <c r="H37" s="17"/>
      <c r="I37" s="18"/>
      <c r="J37" s="18"/>
      <c r="K37" s="18"/>
      <c r="P37" s="2"/>
      <c r="Q37" s="2"/>
    </row>
    <row r="38" spans="1:18" ht="13.15" customHeight="1" x14ac:dyDescent="0.15">
      <c r="A38" s="16" t="s">
        <v>37</v>
      </c>
      <c r="C38" s="17">
        <f>SUMIFS($D$5:$D$31,$B$5:$B$31,"54",$N$5:$N$31, "Hybrid")</f>
        <v>273</v>
      </c>
      <c r="D38" s="18">
        <f>C38*59</f>
        <v>16107</v>
      </c>
      <c r="E38" s="18"/>
      <c r="F38" s="17"/>
      <c r="G38" s="17"/>
      <c r="H38" s="17"/>
      <c r="I38" s="18"/>
      <c r="J38" s="18"/>
      <c r="K38" s="18"/>
      <c r="P38" s="2"/>
      <c r="Q38" s="2"/>
    </row>
    <row r="39" spans="1:18" ht="13.15" customHeight="1" x14ac:dyDescent="0.15">
      <c r="A39" s="16" t="s">
        <v>38</v>
      </c>
      <c r="C39" s="17">
        <f>SUMIFS($D$5:$D$31,$B$5:$B$31,"EAV",$N$5:$N$31, "Hybrid")</f>
        <v>18</v>
      </c>
      <c r="D39" s="18">
        <f>C39*236</f>
        <v>4248</v>
      </c>
      <c r="H39" s="20"/>
      <c r="I39" s="3"/>
      <c r="P39" s="2"/>
      <c r="Q39" s="2"/>
    </row>
    <row r="40" spans="1:18" ht="13.15" customHeight="1" x14ac:dyDescent="0.15">
      <c r="A40" s="16" t="s">
        <v>39</v>
      </c>
      <c r="C40" s="18">
        <f>SUM(C34:C39)</f>
        <v>624</v>
      </c>
      <c r="D40" s="18">
        <f>SUM(D34:D39)</f>
        <v>27063</v>
      </c>
      <c r="E40" s="17"/>
      <c r="F40" s="17"/>
      <c r="G40" s="17"/>
      <c r="H40" s="17"/>
      <c r="I40" s="17"/>
      <c r="J40" s="18"/>
      <c r="K40" s="18"/>
      <c r="P40" s="2"/>
      <c r="Q40" s="2"/>
    </row>
    <row r="41" spans="1:18" ht="13.15" customHeight="1" x14ac:dyDescent="0.15">
      <c r="P41" s="2"/>
      <c r="Q41" s="2"/>
    </row>
    <row r="42" spans="1:18" s="3" customFormat="1" x14ac:dyDescent="0.15">
      <c r="A42" s="11"/>
      <c r="B42" s="11"/>
      <c r="C42" s="16"/>
      <c r="D42" s="11"/>
      <c r="E42" s="11"/>
      <c r="F42" s="11"/>
      <c r="G42" s="11"/>
      <c r="H42" s="11"/>
      <c r="I42" s="2"/>
      <c r="M42" s="2"/>
      <c r="N42" s="2"/>
      <c r="O42" s="2"/>
      <c r="P42" s="19"/>
      <c r="Q42" s="19"/>
      <c r="R42" s="2"/>
    </row>
  </sheetData>
  <mergeCells count="32">
    <mergeCell ref="E2:E4"/>
    <mergeCell ref="F2:F4"/>
    <mergeCell ref="J2:J4"/>
    <mergeCell ref="K2:K4"/>
    <mergeCell ref="L2:L4"/>
    <mergeCell ref="M2:M4"/>
    <mergeCell ref="Q2:Q4"/>
    <mergeCell ref="R2:R4"/>
    <mergeCell ref="E5:E13"/>
    <mergeCell ref="F5:F13"/>
    <mergeCell ref="J5:J13"/>
    <mergeCell ref="K5:K13"/>
    <mergeCell ref="L5:L13"/>
    <mergeCell ref="M5:M13"/>
    <mergeCell ref="Q5:Q13"/>
    <mergeCell ref="R5:R13"/>
    <mergeCell ref="Q14:Q22"/>
    <mergeCell ref="R14:R22"/>
    <mergeCell ref="E23:E31"/>
    <mergeCell ref="F23:F31"/>
    <mergeCell ref="J23:J31"/>
    <mergeCell ref="K23:K31"/>
    <mergeCell ref="L23:L31"/>
    <mergeCell ref="M23:M31"/>
    <mergeCell ref="Q23:Q31"/>
    <mergeCell ref="E14:E22"/>
    <mergeCell ref="F14:F22"/>
    <mergeCell ref="J14:J22"/>
    <mergeCell ref="K14:K22"/>
    <mergeCell ref="L14:L22"/>
    <mergeCell ref="M14:M22"/>
    <mergeCell ref="R23:R31"/>
  </mergeCells>
  <printOptions horizontalCentered="1"/>
  <pageMargins left="0.5" right="0.5" top="1.25" bottom="1.25" header="0.5" footer="0.5"/>
  <pageSetup scale="71" orientation="landscape" r:id="rId1"/>
  <headerFooter alignWithMargins="0">
    <oddHeader>&amp;L&amp;"Tahoma,Regular"&amp;12&amp;A&amp;C&amp;"Tahoma,Regular"&amp;12&amp;F&amp;R&amp;12Page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3772-67C4-4326-A316-8D6F5CDDA8FA}">
  <sheetPr>
    <tabColor theme="9" tint="-0.249977111117893"/>
    <pageSetUpPr fitToPage="1"/>
  </sheetPr>
  <dimension ref="A1:AA787"/>
  <sheetViews>
    <sheetView topLeftCell="A694" zoomScale="91" zoomScaleNormal="91" workbookViewId="0">
      <selection activeCell="H491" sqref="H491"/>
    </sheetView>
  </sheetViews>
  <sheetFormatPr defaultColWidth="8.25" defaultRowHeight="12" x14ac:dyDescent="0.2"/>
  <cols>
    <col min="1" max="1" width="7.5" style="85" customWidth="1"/>
    <col min="2" max="2" width="6.625" style="85" customWidth="1"/>
    <col min="3" max="3" width="8.625" style="91" customWidth="1"/>
    <col min="4" max="4" width="8.875" style="85" customWidth="1"/>
    <col min="5" max="5" width="7.5" style="85" customWidth="1"/>
    <col min="6" max="6" width="3" style="85" customWidth="1"/>
    <col min="7" max="7" width="11.125" style="85" customWidth="1"/>
    <col min="8" max="8" width="5.875" style="85" customWidth="1"/>
    <col min="9" max="9" width="5.125" style="53" customWidth="1"/>
    <col min="10" max="12" width="5.125" style="63" customWidth="1"/>
    <col min="13" max="13" width="5.375" style="53" bestFit="1" customWidth="1"/>
    <col min="14" max="14" width="6.875" style="53" customWidth="1"/>
    <col min="15" max="15" width="3.75" style="53" customWidth="1"/>
    <col min="16" max="17" width="9.25" style="54" customWidth="1"/>
    <col min="18" max="18" width="37.25" style="53" customWidth="1"/>
    <col min="19" max="19" width="8.25" style="53"/>
    <col min="20" max="22" width="0" style="53" hidden="1" customWidth="1"/>
    <col min="23" max="23" width="81.375" style="53" customWidth="1"/>
    <col min="24" max="16384" width="8.25" style="53"/>
  </cols>
  <sheetData>
    <row r="1" spans="1:23" s="46" customFormat="1" ht="50.25" customHeight="1" x14ac:dyDescent="0.2">
      <c r="A1" s="39" t="s">
        <v>0</v>
      </c>
      <c r="B1" s="40" t="s">
        <v>1</v>
      </c>
      <c r="C1" s="41" t="s">
        <v>2</v>
      </c>
      <c r="D1" s="39" t="s">
        <v>3</v>
      </c>
      <c r="E1" s="39" t="s">
        <v>4</v>
      </c>
      <c r="F1" s="41" t="s">
        <v>5</v>
      </c>
      <c r="G1" s="41"/>
      <c r="H1" s="40" t="s">
        <v>6</v>
      </c>
      <c r="I1" s="40" t="s">
        <v>7</v>
      </c>
      <c r="J1" s="42" t="s">
        <v>8</v>
      </c>
      <c r="K1" s="42" t="s">
        <v>9</v>
      </c>
      <c r="L1" s="42" t="s">
        <v>10</v>
      </c>
      <c r="M1" s="39" t="s">
        <v>11</v>
      </c>
      <c r="N1" s="39" t="s">
        <v>12</v>
      </c>
      <c r="O1" s="41" t="s">
        <v>13</v>
      </c>
      <c r="P1" s="43" t="s">
        <v>44</v>
      </c>
      <c r="Q1" s="44" t="s">
        <v>45</v>
      </c>
      <c r="R1" s="45" t="s">
        <v>14</v>
      </c>
      <c r="S1" s="46" t="s">
        <v>139</v>
      </c>
    </row>
    <row r="2" spans="1:23" x14ac:dyDescent="0.2">
      <c r="A2" s="47" t="s">
        <v>15</v>
      </c>
      <c r="B2" s="47" t="s">
        <v>16</v>
      </c>
      <c r="C2" s="48" t="s">
        <v>17</v>
      </c>
      <c r="D2" s="49">
        <v>1</v>
      </c>
      <c r="E2" s="133">
        <v>222</v>
      </c>
      <c r="F2" s="141" t="s">
        <v>102</v>
      </c>
      <c r="G2" s="50" t="str">
        <f t="shared" ref="G2:G65" si="0">CONCATENATE(H2,"-",I2)</f>
        <v>6000-6000</v>
      </c>
      <c r="H2" s="49">
        <v>6000</v>
      </c>
      <c r="I2" s="49">
        <v>6000</v>
      </c>
      <c r="J2" s="141" t="s">
        <v>120</v>
      </c>
      <c r="K2" s="133" t="s">
        <v>40</v>
      </c>
      <c r="L2" s="133">
        <f>(HEX2DEC(K2)-HEX2DEC(J2))+1</f>
        <v>32</v>
      </c>
      <c r="M2" s="133" t="s">
        <v>137</v>
      </c>
      <c r="N2" s="51" t="s">
        <v>41</v>
      </c>
      <c r="O2" s="50" t="s">
        <v>22</v>
      </c>
      <c r="P2" s="52">
        <f t="shared" ref="P2:P72" si="1">ROUND((C2*D2*GiBcyl),2)</f>
        <v>0.88</v>
      </c>
      <c r="Q2" s="139">
        <f>SUM(P2:P10)</f>
        <v>7904.94</v>
      </c>
      <c r="R2" s="137" t="s">
        <v>138</v>
      </c>
      <c r="W2" s="54" t="str">
        <f t="shared" ref="W2:W72" si="2">CONCATENATE("mkckdvol -dev IBM.2107-75",$S$1," -extpool P",O2," -cap ",C2," -eam rotateexts -sam ese -name ckd_",$S$1,"_#h ",G2)</f>
        <v>mkckdvol -dev IBM.2107-75KYB71 -extpool P0 -cap 1113 -eam rotateexts -sam ese -name ckd_KYB71_#h 6000-6000</v>
      </c>
    </row>
    <row r="3" spans="1:23" x14ac:dyDescent="0.2">
      <c r="A3" s="47" t="s">
        <v>15</v>
      </c>
      <c r="B3" s="47" t="s">
        <v>18</v>
      </c>
      <c r="C3" s="48" t="s">
        <v>19</v>
      </c>
      <c r="D3" s="49">
        <v>25</v>
      </c>
      <c r="E3" s="136"/>
      <c r="F3" s="142"/>
      <c r="G3" s="50" t="str">
        <f t="shared" si="0"/>
        <v>6001-6019</v>
      </c>
      <c r="H3" s="49" t="str">
        <f t="shared" ref="H3:H11" si="3">DEC2HEX(HEX2DEC(I2)+1)</f>
        <v>6001</v>
      </c>
      <c r="I3" s="49" t="str">
        <f t="shared" ref="I3:I11" si="4">DEC2HEX(HEX2DEC(H3)+D3-1)</f>
        <v>6019</v>
      </c>
      <c r="J3" s="142"/>
      <c r="K3" s="134"/>
      <c r="L3" s="135"/>
      <c r="M3" s="134"/>
      <c r="N3" s="51" t="s">
        <v>41</v>
      </c>
      <c r="O3" s="55">
        <v>0</v>
      </c>
      <c r="P3" s="52">
        <f t="shared" si="1"/>
        <v>198.24</v>
      </c>
      <c r="Q3" s="140"/>
      <c r="R3" s="138"/>
      <c r="W3" s="54" t="str">
        <f t="shared" si="2"/>
        <v>mkckdvol -dev IBM.2107-75KYB71 -extpool P0 -cap 10017 -eam rotateexts -sam ese -name ckd_KYB71_#h 6001-6019</v>
      </c>
    </row>
    <row r="4" spans="1:23" x14ac:dyDescent="0.2">
      <c r="A4" s="47" t="s">
        <v>15</v>
      </c>
      <c r="B4" s="47" t="s">
        <v>23</v>
      </c>
      <c r="C4" s="48" t="s">
        <v>24</v>
      </c>
      <c r="D4" s="49">
        <v>37</v>
      </c>
      <c r="E4" s="136"/>
      <c r="F4" s="142"/>
      <c r="G4" s="50" t="str">
        <f t="shared" si="0"/>
        <v>601A-603E</v>
      </c>
      <c r="H4" s="49" t="str">
        <f t="shared" si="3"/>
        <v>601A</v>
      </c>
      <c r="I4" s="49" t="str">
        <f t="shared" si="4"/>
        <v>603E</v>
      </c>
      <c r="J4" s="142"/>
      <c r="K4" s="134"/>
      <c r="L4" s="135"/>
      <c r="M4" s="134"/>
      <c r="N4" s="51" t="s">
        <v>41</v>
      </c>
      <c r="O4" s="55">
        <v>0</v>
      </c>
      <c r="P4" s="52">
        <f t="shared" si="1"/>
        <v>1919.03</v>
      </c>
      <c r="Q4" s="140"/>
      <c r="R4" s="138"/>
      <c r="W4" s="54" t="str">
        <f t="shared" si="2"/>
        <v>mkckdvol -dev IBM.2107-75KYB71 -extpool P0 -cap 65520 -eam rotateexts -sam ese -name ckd_KYB71_#h 601A-603E</v>
      </c>
    </row>
    <row r="5" spans="1:23" x14ac:dyDescent="0.2">
      <c r="A5" s="47" t="s">
        <v>15</v>
      </c>
      <c r="B5" s="47" t="s">
        <v>25</v>
      </c>
      <c r="C5" s="48" t="s">
        <v>26</v>
      </c>
      <c r="D5" s="49">
        <v>65</v>
      </c>
      <c r="E5" s="136"/>
      <c r="F5" s="142"/>
      <c r="G5" s="50" t="str">
        <f t="shared" si="0"/>
        <v>603F-607F</v>
      </c>
      <c r="H5" s="49" t="str">
        <f t="shared" si="3"/>
        <v>603F</v>
      </c>
      <c r="I5" s="49" t="str">
        <f t="shared" si="4"/>
        <v>607F</v>
      </c>
      <c r="J5" s="142"/>
      <c r="K5" s="134"/>
      <c r="L5" s="135"/>
      <c r="M5" s="134"/>
      <c r="N5" s="51" t="s">
        <v>41</v>
      </c>
      <c r="O5" s="55">
        <v>0</v>
      </c>
      <c r="P5" s="52">
        <f t="shared" si="1"/>
        <v>1685.63</v>
      </c>
      <c r="Q5" s="140"/>
      <c r="R5" s="138"/>
      <c r="W5" s="54" t="str">
        <f t="shared" si="2"/>
        <v>mkckdvol -dev IBM.2107-75KYB71 -extpool P0 -cap 32760 -eam rotateexts -sam ese -name ckd_KYB71_#h 603F-607F</v>
      </c>
    </row>
    <row r="6" spans="1:23" x14ac:dyDescent="0.2">
      <c r="A6" s="47" t="s">
        <v>15</v>
      </c>
      <c r="B6" s="47" t="s">
        <v>27</v>
      </c>
      <c r="C6" s="48" t="s">
        <v>28</v>
      </c>
      <c r="D6" s="49">
        <v>20</v>
      </c>
      <c r="E6" s="136"/>
      <c r="F6" s="142"/>
      <c r="G6" s="50" t="str">
        <f t="shared" si="0"/>
        <v>6080-6093</v>
      </c>
      <c r="H6" s="49" t="str">
        <f t="shared" si="3"/>
        <v>6080</v>
      </c>
      <c r="I6" s="49" t="str">
        <f t="shared" si="4"/>
        <v>6093</v>
      </c>
      <c r="J6" s="142"/>
      <c r="K6" s="134"/>
      <c r="L6" s="135"/>
      <c r="M6" s="134"/>
      <c r="N6" s="51" t="s">
        <v>41</v>
      </c>
      <c r="O6" s="55">
        <v>0</v>
      </c>
      <c r="P6" s="52">
        <f t="shared" si="1"/>
        <v>52.86</v>
      </c>
      <c r="Q6" s="140"/>
      <c r="R6" s="138"/>
      <c r="W6" s="54" t="str">
        <f t="shared" si="2"/>
        <v>mkckdvol -dev IBM.2107-75KYB71 -extpool P0 -cap 3339 -eam rotateexts -sam ese -name ckd_KYB71_#h 6080-6093</v>
      </c>
    </row>
    <row r="7" spans="1:23" x14ac:dyDescent="0.2">
      <c r="A7" s="47" t="s">
        <v>15</v>
      </c>
      <c r="B7" s="47" t="s">
        <v>23</v>
      </c>
      <c r="C7" s="48" t="s">
        <v>24</v>
      </c>
      <c r="D7" s="49">
        <v>39</v>
      </c>
      <c r="E7" s="136"/>
      <c r="F7" s="142"/>
      <c r="G7" s="50" t="str">
        <f t="shared" si="0"/>
        <v>6094-60BA</v>
      </c>
      <c r="H7" s="49" t="str">
        <f t="shared" si="3"/>
        <v>6094</v>
      </c>
      <c r="I7" s="49" t="str">
        <f t="shared" si="4"/>
        <v>60BA</v>
      </c>
      <c r="J7" s="142"/>
      <c r="K7" s="134"/>
      <c r="L7" s="135"/>
      <c r="M7" s="134"/>
      <c r="N7" s="51" t="s">
        <v>41</v>
      </c>
      <c r="O7" s="55">
        <v>0</v>
      </c>
      <c r="P7" s="52">
        <f t="shared" si="1"/>
        <v>2022.76</v>
      </c>
      <c r="Q7" s="140"/>
      <c r="R7" s="138"/>
      <c r="W7" s="54" t="str">
        <f t="shared" si="2"/>
        <v>mkckdvol -dev IBM.2107-75KYB71 -extpool P0 -cap 65520 -eam rotateexts -sam ese -name ckd_KYB71_#h 6094-60BA</v>
      </c>
    </row>
    <row r="8" spans="1:23" x14ac:dyDescent="0.2">
      <c r="A8" s="47" t="s">
        <v>15</v>
      </c>
      <c r="B8" s="47" t="s">
        <v>29</v>
      </c>
      <c r="C8" s="48" t="s">
        <v>30</v>
      </c>
      <c r="D8" s="49">
        <v>3</v>
      </c>
      <c r="E8" s="136"/>
      <c r="F8" s="142"/>
      <c r="G8" s="50" t="str">
        <f t="shared" si="0"/>
        <v>60BB-60BD</v>
      </c>
      <c r="H8" s="49" t="str">
        <f t="shared" si="3"/>
        <v>60BB</v>
      </c>
      <c r="I8" s="49" t="str">
        <f t="shared" si="4"/>
        <v>60BD</v>
      </c>
      <c r="J8" s="142"/>
      <c r="K8" s="134"/>
      <c r="L8" s="135"/>
      <c r="M8" s="134"/>
      <c r="N8" s="51" t="s">
        <v>41</v>
      </c>
      <c r="O8" s="55">
        <v>0</v>
      </c>
      <c r="P8" s="52">
        <f t="shared" si="1"/>
        <v>623.78</v>
      </c>
      <c r="Q8" s="140"/>
      <c r="R8" s="138"/>
      <c r="W8" s="54" t="str">
        <f t="shared" si="2"/>
        <v>mkckdvol -dev IBM.2107-75KYB71 -extpool P0 -cap 262668 -eam rotateexts -sam ese -name ckd_KYB71_#h 60BB-60BD</v>
      </c>
    </row>
    <row r="9" spans="1:23" x14ac:dyDescent="0.2">
      <c r="A9" s="47" t="s">
        <v>15</v>
      </c>
      <c r="B9" s="47" t="s">
        <v>23</v>
      </c>
      <c r="C9" s="48" t="s">
        <v>24</v>
      </c>
      <c r="D9" s="49">
        <v>15</v>
      </c>
      <c r="E9" s="136"/>
      <c r="F9" s="142"/>
      <c r="G9" s="50" t="str">
        <f t="shared" si="0"/>
        <v>60BE-60CC</v>
      </c>
      <c r="H9" s="49" t="str">
        <f t="shared" si="3"/>
        <v>60BE</v>
      </c>
      <c r="I9" s="49" t="str">
        <f t="shared" si="4"/>
        <v>60CC</v>
      </c>
      <c r="J9" s="142"/>
      <c r="K9" s="134"/>
      <c r="L9" s="135"/>
      <c r="M9" s="134"/>
      <c r="N9" s="51" t="s">
        <v>41</v>
      </c>
      <c r="O9" s="55">
        <v>0</v>
      </c>
      <c r="P9" s="52">
        <f t="shared" si="1"/>
        <v>777.98</v>
      </c>
      <c r="Q9" s="140"/>
      <c r="R9" s="138"/>
      <c r="W9" s="54" t="str">
        <f t="shared" si="2"/>
        <v>mkckdvol -dev IBM.2107-75KYB71 -extpool P0 -cap 65520 -eam rotateexts -sam ese -name ckd_KYB71_#h 60BE-60CC</v>
      </c>
    </row>
    <row r="10" spans="1:23" x14ac:dyDescent="0.2">
      <c r="A10" s="47" t="s">
        <v>15</v>
      </c>
      <c r="B10" s="47" t="s">
        <v>29</v>
      </c>
      <c r="C10" s="48" t="s">
        <v>30</v>
      </c>
      <c r="D10" s="49">
        <v>3</v>
      </c>
      <c r="E10" s="136"/>
      <c r="F10" s="142"/>
      <c r="G10" s="50" t="str">
        <f t="shared" si="0"/>
        <v>60CD-60CF</v>
      </c>
      <c r="H10" s="49" t="str">
        <f t="shared" si="3"/>
        <v>60CD</v>
      </c>
      <c r="I10" s="49" t="str">
        <f t="shared" si="4"/>
        <v>60CF</v>
      </c>
      <c r="J10" s="142"/>
      <c r="K10" s="134"/>
      <c r="L10" s="135"/>
      <c r="M10" s="134"/>
      <c r="N10" s="51" t="s">
        <v>41</v>
      </c>
      <c r="O10" s="55">
        <v>0</v>
      </c>
      <c r="P10" s="52">
        <f t="shared" si="1"/>
        <v>623.78</v>
      </c>
      <c r="Q10" s="140"/>
      <c r="R10" s="138"/>
      <c r="W10" s="54" t="str">
        <f t="shared" si="2"/>
        <v>mkckdvol -dev IBM.2107-75KYB71 -extpool P0 -cap 262668 -eam rotateexts -sam ese -name ckd_KYB71_#h 60CD-60CF</v>
      </c>
    </row>
    <row r="11" spans="1:23" s="25" customFormat="1" ht="12.75" customHeight="1" x14ac:dyDescent="0.2">
      <c r="A11" s="26" t="s">
        <v>15</v>
      </c>
      <c r="B11" s="26" t="s">
        <v>23</v>
      </c>
      <c r="C11" s="27" t="s">
        <v>24</v>
      </c>
      <c r="D11" s="28">
        <v>14</v>
      </c>
      <c r="E11" s="29"/>
      <c r="F11" s="30"/>
      <c r="G11" s="31" t="str">
        <f t="shared" si="0"/>
        <v>60D0-60DD</v>
      </c>
      <c r="H11" s="32" t="str">
        <f t="shared" si="3"/>
        <v>60D0</v>
      </c>
      <c r="I11" s="32" t="str">
        <f t="shared" si="4"/>
        <v>60DD</v>
      </c>
      <c r="J11" s="31"/>
      <c r="K11" s="33"/>
      <c r="L11" s="34"/>
      <c r="M11" s="33"/>
      <c r="N11" s="31" t="s">
        <v>41</v>
      </c>
      <c r="O11" s="35">
        <v>0</v>
      </c>
      <c r="P11" s="36">
        <f t="shared" si="1"/>
        <v>726.12</v>
      </c>
      <c r="Q11" s="37"/>
      <c r="R11" s="38"/>
      <c r="W11" s="25" t="str">
        <f t="shared" si="2"/>
        <v>mkckdvol -dev IBM.2107-75KYB71 -extpool P0 -cap 65520 -eam rotateexts -sam ese -name ckd_KYB71_#h 60D0-60DD</v>
      </c>
    </row>
    <row r="12" spans="1:23" x14ac:dyDescent="0.2">
      <c r="A12" s="47" t="s">
        <v>15</v>
      </c>
      <c r="B12" s="47" t="s">
        <v>16</v>
      </c>
      <c r="C12" s="48" t="s">
        <v>17</v>
      </c>
      <c r="D12" s="49">
        <v>1</v>
      </c>
      <c r="E12" s="133">
        <v>222</v>
      </c>
      <c r="F12" s="133" t="str">
        <f>DEC2HEX(HEX2DEC(F2)+1)</f>
        <v>61</v>
      </c>
      <c r="G12" s="50" t="str">
        <f t="shared" si="0"/>
        <v>6100-6100</v>
      </c>
      <c r="H12" s="49" t="str">
        <f>DEC2HEX(HEX2DEC(H2)+256)</f>
        <v>6100</v>
      </c>
      <c r="I12" s="49" t="str">
        <f>DEC2HEX(HEX2DEC(I2)+256)</f>
        <v>6100</v>
      </c>
      <c r="J12" s="133" t="str">
        <f>DEC2HEX(HEX2DEC(J2)+256)</f>
        <v>61E0</v>
      </c>
      <c r="K12" s="133" t="str">
        <f>DEC2HEX(HEX2DEC(K2)+256)</f>
        <v>61FF</v>
      </c>
      <c r="L12" s="133">
        <f>(HEX2DEC(K12)-HEX2DEC(J12))+1</f>
        <v>32</v>
      </c>
      <c r="M12" s="133" t="str">
        <f>DEC2HEX(HEX2DEC(M2)+256)</f>
        <v>610E</v>
      </c>
      <c r="N12" s="51" t="s">
        <v>41</v>
      </c>
      <c r="O12" s="50" t="s">
        <v>16</v>
      </c>
      <c r="P12" s="52">
        <f t="shared" si="1"/>
        <v>0.88</v>
      </c>
      <c r="Q12" s="139">
        <f>SUM(P12:P20)</f>
        <v>7904.94</v>
      </c>
      <c r="R12" s="137" t="s">
        <v>138</v>
      </c>
      <c r="W12" s="54" t="str">
        <f t="shared" si="2"/>
        <v>mkckdvol -dev IBM.2107-75KYB71 -extpool P1 -cap 1113 -eam rotateexts -sam ese -name ckd_KYB71_#h 6100-6100</v>
      </c>
    </row>
    <row r="13" spans="1:23" ht="13.15" customHeight="1" x14ac:dyDescent="0.2">
      <c r="A13" s="47" t="s">
        <v>15</v>
      </c>
      <c r="B13" s="47" t="s">
        <v>18</v>
      </c>
      <c r="C13" s="48" t="s">
        <v>19</v>
      </c>
      <c r="D13" s="49">
        <v>25</v>
      </c>
      <c r="E13" s="136"/>
      <c r="F13" s="135"/>
      <c r="G13" s="50" t="str">
        <f t="shared" si="0"/>
        <v>6101-6119</v>
      </c>
      <c r="H13" s="49" t="str">
        <f t="shared" ref="H13:H21" si="5">DEC2HEX(HEX2DEC(I12)+1)</f>
        <v>6101</v>
      </c>
      <c r="I13" s="49" t="str">
        <f t="shared" ref="I13:I21" si="6">DEC2HEX(HEX2DEC(H13)+D13-1)</f>
        <v>6119</v>
      </c>
      <c r="J13" s="135"/>
      <c r="K13" s="135"/>
      <c r="L13" s="135"/>
      <c r="M13" s="135"/>
      <c r="N13" s="51" t="s">
        <v>41</v>
      </c>
      <c r="O13" s="55">
        <v>1</v>
      </c>
      <c r="P13" s="52">
        <f t="shared" si="1"/>
        <v>198.24</v>
      </c>
      <c r="Q13" s="140"/>
      <c r="R13" s="138"/>
      <c r="W13" s="54" t="str">
        <f t="shared" si="2"/>
        <v>mkckdvol -dev IBM.2107-75KYB71 -extpool P1 -cap 10017 -eam rotateexts -sam ese -name ckd_KYB71_#h 6101-6119</v>
      </c>
    </row>
    <row r="14" spans="1:23" ht="13.15" customHeight="1" x14ac:dyDescent="0.2">
      <c r="A14" s="47" t="s">
        <v>15</v>
      </c>
      <c r="B14" s="47" t="s">
        <v>23</v>
      </c>
      <c r="C14" s="48" t="s">
        <v>24</v>
      </c>
      <c r="D14" s="49">
        <v>37</v>
      </c>
      <c r="E14" s="136"/>
      <c r="F14" s="135"/>
      <c r="G14" s="50" t="str">
        <f t="shared" si="0"/>
        <v>611A-613E</v>
      </c>
      <c r="H14" s="49" t="str">
        <f t="shared" si="5"/>
        <v>611A</v>
      </c>
      <c r="I14" s="49" t="str">
        <f t="shared" si="6"/>
        <v>613E</v>
      </c>
      <c r="J14" s="135"/>
      <c r="K14" s="135"/>
      <c r="L14" s="135"/>
      <c r="M14" s="135"/>
      <c r="N14" s="51" t="s">
        <v>41</v>
      </c>
      <c r="O14" s="55">
        <v>1</v>
      </c>
      <c r="P14" s="52">
        <f t="shared" si="1"/>
        <v>1919.03</v>
      </c>
      <c r="Q14" s="140"/>
      <c r="R14" s="138"/>
      <c r="W14" s="54" t="str">
        <f t="shared" si="2"/>
        <v>mkckdvol -dev IBM.2107-75KYB71 -extpool P1 -cap 65520 -eam rotateexts -sam ese -name ckd_KYB71_#h 611A-613E</v>
      </c>
    </row>
    <row r="15" spans="1:23" ht="13.15" customHeight="1" x14ac:dyDescent="0.2">
      <c r="A15" s="47" t="s">
        <v>15</v>
      </c>
      <c r="B15" s="47" t="s">
        <v>25</v>
      </c>
      <c r="C15" s="48" t="s">
        <v>26</v>
      </c>
      <c r="D15" s="49">
        <v>65</v>
      </c>
      <c r="E15" s="136"/>
      <c r="F15" s="135"/>
      <c r="G15" s="50" t="str">
        <f t="shared" si="0"/>
        <v>613F-617F</v>
      </c>
      <c r="H15" s="49" t="str">
        <f t="shared" si="5"/>
        <v>613F</v>
      </c>
      <c r="I15" s="49" t="str">
        <f t="shared" si="6"/>
        <v>617F</v>
      </c>
      <c r="J15" s="135"/>
      <c r="K15" s="135"/>
      <c r="L15" s="135"/>
      <c r="M15" s="135"/>
      <c r="N15" s="51" t="s">
        <v>41</v>
      </c>
      <c r="O15" s="55">
        <v>1</v>
      </c>
      <c r="P15" s="52">
        <f t="shared" si="1"/>
        <v>1685.63</v>
      </c>
      <c r="Q15" s="140"/>
      <c r="R15" s="138"/>
      <c r="W15" s="54" t="str">
        <f t="shared" si="2"/>
        <v>mkckdvol -dev IBM.2107-75KYB71 -extpool P1 -cap 32760 -eam rotateexts -sam ese -name ckd_KYB71_#h 613F-617F</v>
      </c>
    </row>
    <row r="16" spans="1:23" ht="13.15" customHeight="1" x14ac:dyDescent="0.2">
      <c r="A16" s="47" t="s">
        <v>15</v>
      </c>
      <c r="B16" s="47" t="s">
        <v>27</v>
      </c>
      <c r="C16" s="48" t="s">
        <v>28</v>
      </c>
      <c r="D16" s="49">
        <v>20</v>
      </c>
      <c r="E16" s="136"/>
      <c r="F16" s="135"/>
      <c r="G16" s="50" t="str">
        <f t="shared" si="0"/>
        <v>6180-6193</v>
      </c>
      <c r="H16" s="49" t="str">
        <f t="shared" si="5"/>
        <v>6180</v>
      </c>
      <c r="I16" s="49" t="str">
        <f t="shared" si="6"/>
        <v>6193</v>
      </c>
      <c r="J16" s="135"/>
      <c r="K16" s="135"/>
      <c r="L16" s="135"/>
      <c r="M16" s="135"/>
      <c r="N16" s="51" t="s">
        <v>41</v>
      </c>
      <c r="O16" s="55">
        <v>1</v>
      </c>
      <c r="P16" s="52">
        <f t="shared" si="1"/>
        <v>52.86</v>
      </c>
      <c r="Q16" s="140"/>
      <c r="R16" s="138"/>
      <c r="W16" s="54" t="str">
        <f t="shared" si="2"/>
        <v>mkckdvol -dev IBM.2107-75KYB71 -extpool P1 -cap 3339 -eam rotateexts -sam ese -name ckd_KYB71_#h 6180-6193</v>
      </c>
    </row>
    <row r="17" spans="1:23" ht="13.15" customHeight="1" x14ac:dyDescent="0.2">
      <c r="A17" s="47" t="s">
        <v>15</v>
      </c>
      <c r="B17" s="47" t="s">
        <v>23</v>
      </c>
      <c r="C17" s="48" t="s">
        <v>24</v>
      </c>
      <c r="D17" s="49">
        <v>39</v>
      </c>
      <c r="E17" s="136"/>
      <c r="F17" s="135"/>
      <c r="G17" s="50" t="str">
        <f t="shared" si="0"/>
        <v>6194-61BA</v>
      </c>
      <c r="H17" s="49" t="str">
        <f t="shared" si="5"/>
        <v>6194</v>
      </c>
      <c r="I17" s="49" t="str">
        <f t="shared" si="6"/>
        <v>61BA</v>
      </c>
      <c r="J17" s="135"/>
      <c r="K17" s="135"/>
      <c r="L17" s="135"/>
      <c r="M17" s="135"/>
      <c r="N17" s="51" t="s">
        <v>41</v>
      </c>
      <c r="O17" s="55">
        <v>1</v>
      </c>
      <c r="P17" s="52">
        <f t="shared" si="1"/>
        <v>2022.76</v>
      </c>
      <c r="Q17" s="140"/>
      <c r="R17" s="138"/>
      <c r="W17" s="54" t="str">
        <f t="shared" si="2"/>
        <v>mkckdvol -dev IBM.2107-75KYB71 -extpool P1 -cap 65520 -eam rotateexts -sam ese -name ckd_KYB71_#h 6194-61BA</v>
      </c>
    </row>
    <row r="18" spans="1:23" ht="13.15" customHeight="1" x14ac:dyDescent="0.2">
      <c r="A18" s="47" t="s">
        <v>15</v>
      </c>
      <c r="B18" s="47" t="s">
        <v>29</v>
      </c>
      <c r="C18" s="48" t="s">
        <v>30</v>
      </c>
      <c r="D18" s="49">
        <v>3</v>
      </c>
      <c r="E18" s="136"/>
      <c r="F18" s="135"/>
      <c r="G18" s="50" t="str">
        <f t="shared" si="0"/>
        <v>61BB-61BD</v>
      </c>
      <c r="H18" s="49" t="str">
        <f t="shared" si="5"/>
        <v>61BB</v>
      </c>
      <c r="I18" s="49" t="str">
        <f t="shared" si="6"/>
        <v>61BD</v>
      </c>
      <c r="J18" s="135"/>
      <c r="K18" s="135"/>
      <c r="L18" s="135"/>
      <c r="M18" s="135"/>
      <c r="N18" s="51" t="s">
        <v>41</v>
      </c>
      <c r="O18" s="55">
        <v>1</v>
      </c>
      <c r="P18" s="52">
        <f t="shared" si="1"/>
        <v>623.78</v>
      </c>
      <c r="Q18" s="140"/>
      <c r="R18" s="138"/>
      <c r="W18" s="54" t="str">
        <f t="shared" si="2"/>
        <v>mkckdvol -dev IBM.2107-75KYB71 -extpool P1 -cap 262668 -eam rotateexts -sam ese -name ckd_KYB71_#h 61BB-61BD</v>
      </c>
    </row>
    <row r="19" spans="1:23" ht="13.15" customHeight="1" x14ac:dyDescent="0.2">
      <c r="A19" s="47" t="s">
        <v>15</v>
      </c>
      <c r="B19" s="47" t="s">
        <v>23</v>
      </c>
      <c r="C19" s="48" t="s">
        <v>24</v>
      </c>
      <c r="D19" s="49">
        <v>15</v>
      </c>
      <c r="E19" s="136"/>
      <c r="F19" s="135"/>
      <c r="G19" s="50" t="str">
        <f t="shared" si="0"/>
        <v>61BE-61CC</v>
      </c>
      <c r="H19" s="49" t="str">
        <f t="shared" si="5"/>
        <v>61BE</v>
      </c>
      <c r="I19" s="49" t="str">
        <f t="shared" si="6"/>
        <v>61CC</v>
      </c>
      <c r="J19" s="135"/>
      <c r="K19" s="135"/>
      <c r="L19" s="135"/>
      <c r="M19" s="135"/>
      <c r="N19" s="51" t="s">
        <v>41</v>
      </c>
      <c r="O19" s="55">
        <v>1</v>
      </c>
      <c r="P19" s="52">
        <f t="shared" si="1"/>
        <v>777.98</v>
      </c>
      <c r="Q19" s="140"/>
      <c r="R19" s="138"/>
      <c r="W19" s="54" t="str">
        <f t="shared" si="2"/>
        <v>mkckdvol -dev IBM.2107-75KYB71 -extpool P1 -cap 65520 -eam rotateexts -sam ese -name ckd_KYB71_#h 61BE-61CC</v>
      </c>
    </row>
    <row r="20" spans="1:23" ht="13.15" customHeight="1" x14ac:dyDescent="0.2">
      <c r="A20" s="47" t="s">
        <v>15</v>
      </c>
      <c r="B20" s="47" t="s">
        <v>29</v>
      </c>
      <c r="C20" s="48" t="s">
        <v>30</v>
      </c>
      <c r="D20" s="49">
        <v>3</v>
      </c>
      <c r="E20" s="136"/>
      <c r="F20" s="135"/>
      <c r="G20" s="50" t="str">
        <f t="shared" si="0"/>
        <v>61CD-61CF</v>
      </c>
      <c r="H20" s="49" t="str">
        <f t="shared" si="5"/>
        <v>61CD</v>
      </c>
      <c r="I20" s="49" t="str">
        <f t="shared" si="6"/>
        <v>61CF</v>
      </c>
      <c r="J20" s="135"/>
      <c r="K20" s="135"/>
      <c r="L20" s="135"/>
      <c r="M20" s="135"/>
      <c r="N20" s="51" t="s">
        <v>41</v>
      </c>
      <c r="O20" s="55">
        <v>1</v>
      </c>
      <c r="P20" s="52">
        <f t="shared" si="1"/>
        <v>623.78</v>
      </c>
      <c r="Q20" s="140"/>
      <c r="R20" s="138"/>
      <c r="W20" s="54" t="str">
        <f t="shared" si="2"/>
        <v>mkckdvol -dev IBM.2107-75KYB71 -extpool P1 -cap 262668 -eam rotateexts -sam ese -name ckd_KYB71_#h 61CD-61CF</v>
      </c>
    </row>
    <row r="21" spans="1:23" s="25" customFormat="1" ht="12.75" customHeight="1" x14ac:dyDescent="0.2">
      <c r="A21" s="26" t="s">
        <v>15</v>
      </c>
      <c r="B21" s="26" t="s">
        <v>23</v>
      </c>
      <c r="C21" s="27" t="s">
        <v>24</v>
      </c>
      <c r="D21" s="28">
        <v>14</v>
      </c>
      <c r="E21" s="29"/>
      <c r="F21" s="30"/>
      <c r="G21" s="31" t="str">
        <f t="shared" si="0"/>
        <v>61D0-61DD</v>
      </c>
      <c r="H21" s="32" t="str">
        <f t="shared" si="5"/>
        <v>61D0</v>
      </c>
      <c r="I21" s="32" t="str">
        <f t="shared" si="6"/>
        <v>61DD</v>
      </c>
      <c r="J21" s="31"/>
      <c r="K21" s="33"/>
      <c r="L21" s="34"/>
      <c r="M21" s="33"/>
      <c r="N21" s="31" t="s">
        <v>41</v>
      </c>
      <c r="O21" s="35">
        <v>1</v>
      </c>
      <c r="P21" s="36">
        <f t="shared" si="1"/>
        <v>726.12</v>
      </c>
      <c r="Q21" s="37"/>
      <c r="R21" s="38"/>
      <c r="W21" s="25" t="str">
        <f t="shared" si="2"/>
        <v>mkckdvol -dev IBM.2107-75KYB71 -extpool P1 -cap 65520 -eam rotateexts -sam ese -name ckd_KYB71_#h 61D0-61DD</v>
      </c>
    </row>
    <row r="22" spans="1:23" x14ac:dyDescent="0.2">
      <c r="A22" s="47" t="s">
        <v>15</v>
      </c>
      <c r="B22" s="47" t="s">
        <v>16</v>
      </c>
      <c r="C22" s="48" t="s">
        <v>17</v>
      </c>
      <c r="D22" s="49">
        <v>1</v>
      </c>
      <c r="E22" s="133">
        <v>222</v>
      </c>
      <c r="F22" s="133" t="str">
        <f>DEC2HEX(HEX2DEC(F12)+1)</f>
        <v>62</v>
      </c>
      <c r="G22" s="50" t="str">
        <f t="shared" si="0"/>
        <v>6200-6200</v>
      </c>
      <c r="H22" s="49" t="str">
        <f>DEC2HEX(HEX2DEC(H12)+256)</f>
        <v>6200</v>
      </c>
      <c r="I22" s="49" t="str">
        <f>DEC2HEX(HEX2DEC(I12)+256)</f>
        <v>6200</v>
      </c>
      <c r="J22" s="133" t="str">
        <f>DEC2HEX(HEX2DEC(J12)+256)</f>
        <v>62E0</v>
      </c>
      <c r="K22" s="133" t="str">
        <f>DEC2HEX(HEX2DEC(K12)+256)</f>
        <v>62FF</v>
      </c>
      <c r="L22" s="133">
        <f>(HEX2DEC(K22)-HEX2DEC(J22))+1</f>
        <v>32</v>
      </c>
      <c r="M22" s="133" t="str">
        <f>DEC2HEX(HEX2DEC(M12)+256)</f>
        <v>620E</v>
      </c>
      <c r="N22" s="51" t="s">
        <v>41</v>
      </c>
      <c r="O22" s="50" t="s">
        <v>22</v>
      </c>
      <c r="P22" s="52">
        <f t="shared" si="1"/>
        <v>0.88</v>
      </c>
      <c r="Q22" s="139">
        <f>SUM(P22:P30)</f>
        <v>7904.94</v>
      </c>
      <c r="R22" s="137" t="s">
        <v>138</v>
      </c>
      <c r="W22" s="54" t="str">
        <f t="shared" si="2"/>
        <v>mkckdvol -dev IBM.2107-75KYB71 -extpool P0 -cap 1113 -eam rotateexts -sam ese -name ckd_KYB71_#h 6200-6200</v>
      </c>
    </row>
    <row r="23" spans="1:23" ht="13.15" customHeight="1" x14ac:dyDescent="0.2">
      <c r="A23" s="47" t="s">
        <v>15</v>
      </c>
      <c r="B23" s="47" t="s">
        <v>18</v>
      </c>
      <c r="C23" s="48" t="s">
        <v>19</v>
      </c>
      <c r="D23" s="49">
        <v>25</v>
      </c>
      <c r="E23" s="136"/>
      <c r="F23" s="135"/>
      <c r="G23" s="50" t="str">
        <f t="shared" si="0"/>
        <v>6201-6219</v>
      </c>
      <c r="H23" s="49" t="str">
        <f t="shared" ref="H23:H31" si="7">DEC2HEX(HEX2DEC(I22)+1)</f>
        <v>6201</v>
      </c>
      <c r="I23" s="49" t="str">
        <f t="shared" ref="I23:I31" si="8">DEC2HEX(HEX2DEC(H23)+D23-1)</f>
        <v>6219</v>
      </c>
      <c r="J23" s="135"/>
      <c r="K23" s="135"/>
      <c r="L23" s="135"/>
      <c r="M23" s="135"/>
      <c r="N23" s="51" t="s">
        <v>41</v>
      </c>
      <c r="O23" s="55">
        <v>0</v>
      </c>
      <c r="P23" s="52">
        <f t="shared" si="1"/>
        <v>198.24</v>
      </c>
      <c r="Q23" s="140"/>
      <c r="R23" s="138"/>
      <c r="W23" s="54" t="str">
        <f t="shared" si="2"/>
        <v>mkckdvol -dev IBM.2107-75KYB71 -extpool P0 -cap 10017 -eam rotateexts -sam ese -name ckd_KYB71_#h 6201-6219</v>
      </c>
    </row>
    <row r="24" spans="1:23" ht="13.15" customHeight="1" x14ac:dyDescent="0.2">
      <c r="A24" s="47" t="s">
        <v>15</v>
      </c>
      <c r="B24" s="47" t="s">
        <v>23</v>
      </c>
      <c r="C24" s="48" t="s">
        <v>24</v>
      </c>
      <c r="D24" s="49">
        <v>37</v>
      </c>
      <c r="E24" s="136"/>
      <c r="F24" s="135"/>
      <c r="G24" s="50" t="str">
        <f t="shared" si="0"/>
        <v>621A-623E</v>
      </c>
      <c r="H24" s="49" t="str">
        <f t="shared" si="7"/>
        <v>621A</v>
      </c>
      <c r="I24" s="49" t="str">
        <f t="shared" si="8"/>
        <v>623E</v>
      </c>
      <c r="J24" s="135"/>
      <c r="K24" s="135"/>
      <c r="L24" s="135"/>
      <c r="M24" s="135"/>
      <c r="N24" s="51" t="s">
        <v>41</v>
      </c>
      <c r="O24" s="55">
        <v>0</v>
      </c>
      <c r="P24" s="52">
        <f t="shared" si="1"/>
        <v>1919.03</v>
      </c>
      <c r="Q24" s="140"/>
      <c r="R24" s="138"/>
      <c r="W24" s="54" t="str">
        <f t="shared" si="2"/>
        <v>mkckdvol -dev IBM.2107-75KYB71 -extpool P0 -cap 65520 -eam rotateexts -sam ese -name ckd_KYB71_#h 621A-623E</v>
      </c>
    </row>
    <row r="25" spans="1:23" ht="13.15" customHeight="1" x14ac:dyDescent="0.2">
      <c r="A25" s="47" t="s">
        <v>15</v>
      </c>
      <c r="B25" s="47" t="s">
        <v>25</v>
      </c>
      <c r="C25" s="48" t="s">
        <v>26</v>
      </c>
      <c r="D25" s="49">
        <v>65</v>
      </c>
      <c r="E25" s="136"/>
      <c r="F25" s="135"/>
      <c r="G25" s="50" t="str">
        <f t="shared" si="0"/>
        <v>623F-627F</v>
      </c>
      <c r="H25" s="49" t="str">
        <f t="shared" si="7"/>
        <v>623F</v>
      </c>
      <c r="I25" s="49" t="str">
        <f t="shared" si="8"/>
        <v>627F</v>
      </c>
      <c r="J25" s="135"/>
      <c r="K25" s="135"/>
      <c r="L25" s="135"/>
      <c r="M25" s="135"/>
      <c r="N25" s="51" t="s">
        <v>41</v>
      </c>
      <c r="O25" s="55">
        <v>0</v>
      </c>
      <c r="P25" s="52">
        <f t="shared" si="1"/>
        <v>1685.63</v>
      </c>
      <c r="Q25" s="140"/>
      <c r="R25" s="138"/>
      <c r="W25" s="54" t="str">
        <f t="shared" si="2"/>
        <v>mkckdvol -dev IBM.2107-75KYB71 -extpool P0 -cap 32760 -eam rotateexts -sam ese -name ckd_KYB71_#h 623F-627F</v>
      </c>
    </row>
    <row r="26" spans="1:23" ht="13.15" customHeight="1" x14ac:dyDescent="0.2">
      <c r="A26" s="47" t="s">
        <v>15</v>
      </c>
      <c r="B26" s="47" t="s">
        <v>27</v>
      </c>
      <c r="C26" s="48" t="s">
        <v>28</v>
      </c>
      <c r="D26" s="49">
        <v>20</v>
      </c>
      <c r="E26" s="136"/>
      <c r="F26" s="135"/>
      <c r="G26" s="50" t="str">
        <f t="shared" si="0"/>
        <v>6280-6293</v>
      </c>
      <c r="H26" s="49" t="str">
        <f t="shared" si="7"/>
        <v>6280</v>
      </c>
      <c r="I26" s="49" t="str">
        <f t="shared" si="8"/>
        <v>6293</v>
      </c>
      <c r="J26" s="135"/>
      <c r="K26" s="135"/>
      <c r="L26" s="135"/>
      <c r="M26" s="135"/>
      <c r="N26" s="51" t="s">
        <v>41</v>
      </c>
      <c r="O26" s="55">
        <v>0</v>
      </c>
      <c r="P26" s="52">
        <f t="shared" si="1"/>
        <v>52.86</v>
      </c>
      <c r="Q26" s="140"/>
      <c r="R26" s="138"/>
      <c r="W26" s="54" t="str">
        <f t="shared" si="2"/>
        <v>mkckdvol -dev IBM.2107-75KYB71 -extpool P0 -cap 3339 -eam rotateexts -sam ese -name ckd_KYB71_#h 6280-6293</v>
      </c>
    </row>
    <row r="27" spans="1:23" ht="13.15" customHeight="1" x14ac:dyDescent="0.2">
      <c r="A27" s="47" t="s">
        <v>15</v>
      </c>
      <c r="B27" s="47" t="s">
        <v>23</v>
      </c>
      <c r="C27" s="48" t="s">
        <v>24</v>
      </c>
      <c r="D27" s="49">
        <v>39</v>
      </c>
      <c r="E27" s="136"/>
      <c r="F27" s="135"/>
      <c r="G27" s="50" t="str">
        <f t="shared" si="0"/>
        <v>6294-62BA</v>
      </c>
      <c r="H27" s="49" t="str">
        <f t="shared" si="7"/>
        <v>6294</v>
      </c>
      <c r="I27" s="49" t="str">
        <f t="shared" si="8"/>
        <v>62BA</v>
      </c>
      <c r="J27" s="135"/>
      <c r="K27" s="135"/>
      <c r="L27" s="135"/>
      <c r="M27" s="135"/>
      <c r="N27" s="51" t="s">
        <v>41</v>
      </c>
      <c r="O27" s="55">
        <v>0</v>
      </c>
      <c r="P27" s="52">
        <f t="shared" si="1"/>
        <v>2022.76</v>
      </c>
      <c r="Q27" s="140"/>
      <c r="R27" s="138"/>
      <c r="W27" s="54" t="str">
        <f t="shared" si="2"/>
        <v>mkckdvol -dev IBM.2107-75KYB71 -extpool P0 -cap 65520 -eam rotateexts -sam ese -name ckd_KYB71_#h 6294-62BA</v>
      </c>
    </row>
    <row r="28" spans="1:23" ht="13.15" customHeight="1" x14ac:dyDescent="0.2">
      <c r="A28" s="47" t="s">
        <v>15</v>
      </c>
      <c r="B28" s="47" t="s">
        <v>29</v>
      </c>
      <c r="C28" s="48" t="s">
        <v>30</v>
      </c>
      <c r="D28" s="49">
        <v>3</v>
      </c>
      <c r="E28" s="136"/>
      <c r="F28" s="135"/>
      <c r="G28" s="50" t="str">
        <f t="shared" si="0"/>
        <v>62BB-62BD</v>
      </c>
      <c r="H28" s="49" t="str">
        <f t="shared" si="7"/>
        <v>62BB</v>
      </c>
      <c r="I28" s="49" t="str">
        <f t="shared" si="8"/>
        <v>62BD</v>
      </c>
      <c r="J28" s="135"/>
      <c r="K28" s="135"/>
      <c r="L28" s="135"/>
      <c r="M28" s="135"/>
      <c r="N28" s="51" t="s">
        <v>41</v>
      </c>
      <c r="O28" s="55">
        <v>0</v>
      </c>
      <c r="P28" s="52">
        <f t="shared" si="1"/>
        <v>623.78</v>
      </c>
      <c r="Q28" s="140"/>
      <c r="R28" s="138"/>
      <c r="W28" s="54" t="str">
        <f t="shared" si="2"/>
        <v>mkckdvol -dev IBM.2107-75KYB71 -extpool P0 -cap 262668 -eam rotateexts -sam ese -name ckd_KYB71_#h 62BB-62BD</v>
      </c>
    </row>
    <row r="29" spans="1:23" ht="13.15" customHeight="1" x14ac:dyDescent="0.2">
      <c r="A29" s="47" t="s">
        <v>15</v>
      </c>
      <c r="B29" s="47" t="s">
        <v>23</v>
      </c>
      <c r="C29" s="48" t="s">
        <v>24</v>
      </c>
      <c r="D29" s="49">
        <v>15</v>
      </c>
      <c r="E29" s="136"/>
      <c r="F29" s="135"/>
      <c r="G29" s="50" t="str">
        <f t="shared" si="0"/>
        <v>62BE-62CC</v>
      </c>
      <c r="H29" s="49" t="str">
        <f t="shared" si="7"/>
        <v>62BE</v>
      </c>
      <c r="I29" s="49" t="str">
        <f t="shared" si="8"/>
        <v>62CC</v>
      </c>
      <c r="J29" s="135"/>
      <c r="K29" s="135"/>
      <c r="L29" s="135"/>
      <c r="M29" s="135"/>
      <c r="N29" s="51" t="s">
        <v>41</v>
      </c>
      <c r="O29" s="55">
        <v>0</v>
      </c>
      <c r="P29" s="52">
        <f t="shared" si="1"/>
        <v>777.98</v>
      </c>
      <c r="Q29" s="140"/>
      <c r="R29" s="138"/>
      <c r="W29" s="54" t="str">
        <f t="shared" si="2"/>
        <v>mkckdvol -dev IBM.2107-75KYB71 -extpool P0 -cap 65520 -eam rotateexts -sam ese -name ckd_KYB71_#h 62BE-62CC</v>
      </c>
    </row>
    <row r="30" spans="1:23" ht="13.15" customHeight="1" x14ac:dyDescent="0.2">
      <c r="A30" s="47" t="s">
        <v>15</v>
      </c>
      <c r="B30" s="47" t="s">
        <v>29</v>
      </c>
      <c r="C30" s="48" t="s">
        <v>30</v>
      </c>
      <c r="D30" s="49">
        <v>3</v>
      </c>
      <c r="E30" s="136"/>
      <c r="F30" s="135"/>
      <c r="G30" s="50" t="str">
        <f t="shared" si="0"/>
        <v>62CD-62CF</v>
      </c>
      <c r="H30" s="49" t="str">
        <f t="shared" si="7"/>
        <v>62CD</v>
      </c>
      <c r="I30" s="49" t="str">
        <f t="shared" si="8"/>
        <v>62CF</v>
      </c>
      <c r="J30" s="135"/>
      <c r="K30" s="135"/>
      <c r="L30" s="135"/>
      <c r="M30" s="135"/>
      <c r="N30" s="51" t="s">
        <v>41</v>
      </c>
      <c r="O30" s="55">
        <v>0</v>
      </c>
      <c r="P30" s="52">
        <f t="shared" si="1"/>
        <v>623.78</v>
      </c>
      <c r="Q30" s="140"/>
      <c r="R30" s="138"/>
      <c r="W30" s="54" t="str">
        <f t="shared" si="2"/>
        <v>mkckdvol -dev IBM.2107-75KYB71 -extpool P0 -cap 262668 -eam rotateexts -sam ese -name ckd_KYB71_#h 62CD-62CF</v>
      </c>
    </row>
    <row r="31" spans="1:23" s="25" customFormat="1" ht="12.75" customHeight="1" x14ac:dyDescent="0.2">
      <c r="A31" s="26" t="s">
        <v>15</v>
      </c>
      <c r="B31" s="26" t="s">
        <v>23</v>
      </c>
      <c r="C31" s="27" t="s">
        <v>24</v>
      </c>
      <c r="D31" s="28">
        <v>14</v>
      </c>
      <c r="E31" s="29"/>
      <c r="F31" s="30"/>
      <c r="G31" s="31" t="str">
        <f t="shared" si="0"/>
        <v>62D0-62DD</v>
      </c>
      <c r="H31" s="32" t="str">
        <f t="shared" si="7"/>
        <v>62D0</v>
      </c>
      <c r="I31" s="32" t="str">
        <f t="shared" si="8"/>
        <v>62DD</v>
      </c>
      <c r="J31" s="31"/>
      <c r="K31" s="33"/>
      <c r="L31" s="34"/>
      <c r="M31" s="33"/>
      <c r="N31" s="31" t="s">
        <v>41</v>
      </c>
      <c r="O31" s="35">
        <v>0</v>
      </c>
      <c r="P31" s="36">
        <f t="shared" si="1"/>
        <v>726.12</v>
      </c>
      <c r="Q31" s="37"/>
      <c r="R31" s="38"/>
      <c r="W31" s="25" t="str">
        <f t="shared" si="2"/>
        <v>mkckdvol -dev IBM.2107-75KYB71 -extpool P0 -cap 65520 -eam rotateexts -sam ese -name ckd_KYB71_#h 62D0-62DD</v>
      </c>
    </row>
    <row r="32" spans="1:23" x14ac:dyDescent="0.2">
      <c r="A32" s="47" t="s">
        <v>15</v>
      </c>
      <c r="B32" s="47" t="s">
        <v>16</v>
      </c>
      <c r="C32" s="48" t="s">
        <v>17</v>
      </c>
      <c r="D32" s="49">
        <v>1</v>
      </c>
      <c r="E32" s="133">
        <v>222</v>
      </c>
      <c r="F32" s="133" t="str">
        <f>DEC2HEX(HEX2DEC(F22)+1)</f>
        <v>63</v>
      </c>
      <c r="G32" s="50" t="str">
        <f t="shared" si="0"/>
        <v>6300-6300</v>
      </c>
      <c r="H32" s="49" t="str">
        <f>DEC2HEX(HEX2DEC(H22)+256)</f>
        <v>6300</v>
      </c>
      <c r="I32" s="49" t="str">
        <f>DEC2HEX(HEX2DEC(I22)+256)</f>
        <v>6300</v>
      </c>
      <c r="J32" s="133" t="str">
        <f>DEC2HEX(HEX2DEC(J22)+256)</f>
        <v>63E0</v>
      </c>
      <c r="K32" s="133" t="str">
        <f>DEC2HEX(HEX2DEC(K22)+256)</f>
        <v>63FF</v>
      </c>
      <c r="L32" s="133">
        <f>(HEX2DEC(K32)-HEX2DEC(J32))+1</f>
        <v>32</v>
      </c>
      <c r="M32" s="133" t="str">
        <f>DEC2HEX(HEX2DEC(M22)+256)</f>
        <v>630E</v>
      </c>
      <c r="N32" s="51" t="s">
        <v>41</v>
      </c>
      <c r="O32" s="50" t="s">
        <v>16</v>
      </c>
      <c r="P32" s="52">
        <f t="shared" si="1"/>
        <v>0.88</v>
      </c>
      <c r="Q32" s="139">
        <f>SUM(P32:P40)</f>
        <v>7904.94</v>
      </c>
      <c r="R32" s="137" t="s">
        <v>138</v>
      </c>
      <c r="W32" s="54" t="str">
        <f t="shared" si="2"/>
        <v>mkckdvol -dev IBM.2107-75KYB71 -extpool P1 -cap 1113 -eam rotateexts -sam ese -name ckd_KYB71_#h 6300-6300</v>
      </c>
    </row>
    <row r="33" spans="1:23" ht="13.15" customHeight="1" x14ac:dyDescent="0.2">
      <c r="A33" s="47" t="s">
        <v>15</v>
      </c>
      <c r="B33" s="47" t="s">
        <v>18</v>
      </c>
      <c r="C33" s="48" t="s">
        <v>19</v>
      </c>
      <c r="D33" s="49">
        <v>25</v>
      </c>
      <c r="E33" s="136"/>
      <c r="F33" s="135"/>
      <c r="G33" s="50" t="str">
        <f t="shared" si="0"/>
        <v>6301-6319</v>
      </c>
      <c r="H33" s="49" t="str">
        <f t="shared" ref="H33:H41" si="9">DEC2HEX(HEX2DEC(I32)+1)</f>
        <v>6301</v>
      </c>
      <c r="I33" s="49" t="str">
        <f t="shared" ref="I33:I41" si="10">DEC2HEX(HEX2DEC(H33)+D33-1)</f>
        <v>6319</v>
      </c>
      <c r="J33" s="135"/>
      <c r="K33" s="135"/>
      <c r="L33" s="135"/>
      <c r="M33" s="135"/>
      <c r="N33" s="51" t="s">
        <v>41</v>
      </c>
      <c r="O33" s="55">
        <v>1</v>
      </c>
      <c r="P33" s="52">
        <f t="shared" si="1"/>
        <v>198.24</v>
      </c>
      <c r="Q33" s="140"/>
      <c r="R33" s="138"/>
      <c r="W33" s="54" t="str">
        <f t="shared" si="2"/>
        <v>mkckdvol -dev IBM.2107-75KYB71 -extpool P1 -cap 10017 -eam rotateexts -sam ese -name ckd_KYB71_#h 6301-6319</v>
      </c>
    </row>
    <row r="34" spans="1:23" ht="13.15" customHeight="1" x14ac:dyDescent="0.2">
      <c r="A34" s="47" t="s">
        <v>15</v>
      </c>
      <c r="B34" s="47" t="s">
        <v>23</v>
      </c>
      <c r="C34" s="48" t="s">
        <v>24</v>
      </c>
      <c r="D34" s="49">
        <v>37</v>
      </c>
      <c r="E34" s="136"/>
      <c r="F34" s="135"/>
      <c r="G34" s="50" t="str">
        <f t="shared" si="0"/>
        <v>631A-633E</v>
      </c>
      <c r="H34" s="49" t="str">
        <f t="shared" si="9"/>
        <v>631A</v>
      </c>
      <c r="I34" s="49" t="str">
        <f t="shared" si="10"/>
        <v>633E</v>
      </c>
      <c r="J34" s="135"/>
      <c r="K34" s="135"/>
      <c r="L34" s="135"/>
      <c r="M34" s="135"/>
      <c r="N34" s="51" t="s">
        <v>41</v>
      </c>
      <c r="O34" s="55">
        <v>1</v>
      </c>
      <c r="P34" s="52">
        <f t="shared" si="1"/>
        <v>1919.03</v>
      </c>
      <c r="Q34" s="140"/>
      <c r="R34" s="138"/>
      <c r="W34" s="54" t="str">
        <f t="shared" si="2"/>
        <v>mkckdvol -dev IBM.2107-75KYB71 -extpool P1 -cap 65520 -eam rotateexts -sam ese -name ckd_KYB71_#h 631A-633E</v>
      </c>
    </row>
    <row r="35" spans="1:23" ht="13.15" customHeight="1" x14ac:dyDescent="0.2">
      <c r="A35" s="47" t="s">
        <v>15</v>
      </c>
      <c r="B35" s="47" t="s">
        <v>25</v>
      </c>
      <c r="C35" s="48" t="s">
        <v>26</v>
      </c>
      <c r="D35" s="49">
        <v>65</v>
      </c>
      <c r="E35" s="136"/>
      <c r="F35" s="135"/>
      <c r="G35" s="50" t="str">
        <f t="shared" si="0"/>
        <v>633F-637F</v>
      </c>
      <c r="H35" s="49" t="str">
        <f t="shared" si="9"/>
        <v>633F</v>
      </c>
      <c r="I35" s="49" t="str">
        <f t="shared" si="10"/>
        <v>637F</v>
      </c>
      <c r="J35" s="135"/>
      <c r="K35" s="135"/>
      <c r="L35" s="135"/>
      <c r="M35" s="135"/>
      <c r="N35" s="51" t="s">
        <v>41</v>
      </c>
      <c r="O35" s="55">
        <v>1</v>
      </c>
      <c r="P35" s="52">
        <f t="shared" si="1"/>
        <v>1685.63</v>
      </c>
      <c r="Q35" s="140"/>
      <c r="R35" s="138"/>
      <c r="W35" s="54" t="str">
        <f t="shared" si="2"/>
        <v>mkckdvol -dev IBM.2107-75KYB71 -extpool P1 -cap 32760 -eam rotateexts -sam ese -name ckd_KYB71_#h 633F-637F</v>
      </c>
    </row>
    <row r="36" spans="1:23" ht="13.15" customHeight="1" x14ac:dyDescent="0.2">
      <c r="A36" s="47" t="s">
        <v>15</v>
      </c>
      <c r="B36" s="47" t="s">
        <v>27</v>
      </c>
      <c r="C36" s="48" t="s">
        <v>28</v>
      </c>
      <c r="D36" s="49">
        <v>20</v>
      </c>
      <c r="E36" s="136"/>
      <c r="F36" s="135"/>
      <c r="G36" s="50" t="str">
        <f t="shared" si="0"/>
        <v>6380-6393</v>
      </c>
      <c r="H36" s="49" t="str">
        <f t="shared" si="9"/>
        <v>6380</v>
      </c>
      <c r="I36" s="49" t="str">
        <f t="shared" si="10"/>
        <v>6393</v>
      </c>
      <c r="J36" s="135"/>
      <c r="K36" s="135"/>
      <c r="L36" s="135"/>
      <c r="M36" s="135"/>
      <c r="N36" s="51" t="s">
        <v>41</v>
      </c>
      <c r="O36" s="55">
        <v>1</v>
      </c>
      <c r="P36" s="52">
        <f t="shared" si="1"/>
        <v>52.86</v>
      </c>
      <c r="Q36" s="140"/>
      <c r="R36" s="138"/>
      <c r="W36" s="54" t="str">
        <f t="shared" si="2"/>
        <v>mkckdvol -dev IBM.2107-75KYB71 -extpool P1 -cap 3339 -eam rotateexts -sam ese -name ckd_KYB71_#h 6380-6393</v>
      </c>
    </row>
    <row r="37" spans="1:23" ht="13.15" customHeight="1" x14ac:dyDescent="0.2">
      <c r="A37" s="47" t="s">
        <v>15</v>
      </c>
      <c r="B37" s="47" t="s">
        <v>23</v>
      </c>
      <c r="C37" s="48" t="s">
        <v>24</v>
      </c>
      <c r="D37" s="49">
        <v>39</v>
      </c>
      <c r="E37" s="136"/>
      <c r="F37" s="135"/>
      <c r="G37" s="50" t="str">
        <f t="shared" si="0"/>
        <v>6394-63BA</v>
      </c>
      <c r="H37" s="49" t="str">
        <f t="shared" si="9"/>
        <v>6394</v>
      </c>
      <c r="I37" s="49" t="str">
        <f t="shared" si="10"/>
        <v>63BA</v>
      </c>
      <c r="J37" s="135"/>
      <c r="K37" s="135"/>
      <c r="L37" s="135"/>
      <c r="M37" s="135"/>
      <c r="N37" s="51" t="s">
        <v>41</v>
      </c>
      <c r="O37" s="55">
        <v>1</v>
      </c>
      <c r="P37" s="52">
        <f t="shared" si="1"/>
        <v>2022.76</v>
      </c>
      <c r="Q37" s="140"/>
      <c r="R37" s="138"/>
      <c r="W37" s="54" t="str">
        <f t="shared" si="2"/>
        <v>mkckdvol -dev IBM.2107-75KYB71 -extpool P1 -cap 65520 -eam rotateexts -sam ese -name ckd_KYB71_#h 6394-63BA</v>
      </c>
    </row>
    <row r="38" spans="1:23" ht="13.15" customHeight="1" x14ac:dyDescent="0.2">
      <c r="A38" s="47" t="s">
        <v>15</v>
      </c>
      <c r="B38" s="47" t="s">
        <v>29</v>
      </c>
      <c r="C38" s="48" t="s">
        <v>30</v>
      </c>
      <c r="D38" s="49">
        <v>3</v>
      </c>
      <c r="E38" s="136"/>
      <c r="F38" s="135"/>
      <c r="G38" s="50" t="str">
        <f t="shared" si="0"/>
        <v>63BB-63BD</v>
      </c>
      <c r="H38" s="49" t="str">
        <f t="shared" si="9"/>
        <v>63BB</v>
      </c>
      <c r="I38" s="49" t="str">
        <f t="shared" si="10"/>
        <v>63BD</v>
      </c>
      <c r="J38" s="135"/>
      <c r="K38" s="135"/>
      <c r="L38" s="135"/>
      <c r="M38" s="135"/>
      <c r="N38" s="51" t="s">
        <v>41</v>
      </c>
      <c r="O38" s="55">
        <v>1</v>
      </c>
      <c r="P38" s="52">
        <f t="shared" si="1"/>
        <v>623.78</v>
      </c>
      <c r="Q38" s="140"/>
      <c r="R38" s="138"/>
      <c r="W38" s="54" t="str">
        <f t="shared" si="2"/>
        <v>mkckdvol -dev IBM.2107-75KYB71 -extpool P1 -cap 262668 -eam rotateexts -sam ese -name ckd_KYB71_#h 63BB-63BD</v>
      </c>
    </row>
    <row r="39" spans="1:23" ht="13.15" customHeight="1" x14ac:dyDescent="0.2">
      <c r="A39" s="47" t="s">
        <v>15</v>
      </c>
      <c r="B39" s="47" t="s">
        <v>23</v>
      </c>
      <c r="C39" s="48" t="s">
        <v>24</v>
      </c>
      <c r="D39" s="49">
        <v>15</v>
      </c>
      <c r="E39" s="136"/>
      <c r="F39" s="135"/>
      <c r="G39" s="50" t="str">
        <f t="shared" si="0"/>
        <v>63BE-63CC</v>
      </c>
      <c r="H39" s="49" t="str">
        <f t="shared" si="9"/>
        <v>63BE</v>
      </c>
      <c r="I39" s="49" t="str">
        <f t="shared" si="10"/>
        <v>63CC</v>
      </c>
      <c r="J39" s="135"/>
      <c r="K39" s="135"/>
      <c r="L39" s="135"/>
      <c r="M39" s="135"/>
      <c r="N39" s="51" t="s">
        <v>41</v>
      </c>
      <c r="O39" s="55">
        <v>1</v>
      </c>
      <c r="P39" s="52">
        <f t="shared" si="1"/>
        <v>777.98</v>
      </c>
      <c r="Q39" s="140"/>
      <c r="R39" s="138"/>
      <c r="W39" s="54" t="str">
        <f t="shared" si="2"/>
        <v>mkckdvol -dev IBM.2107-75KYB71 -extpool P1 -cap 65520 -eam rotateexts -sam ese -name ckd_KYB71_#h 63BE-63CC</v>
      </c>
    </row>
    <row r="40" spans="1:23" ht="13.15" customHeight="1" x14ac:dyDescent="0.2">
      <c r="A40" s="47" t="s">
        <v>15</v>
      </c>
      <c r="B40" s="47" t="s">
        <v>29</v>
      </c>
      <c r="C40" s="48" t="s">
        <v>30</v>
      </c>
      <c r="D40" s="49">
        <v>3</v>
      </c>
      <c r="E40" s="136"/>
      <c r="F40" s="135"/>
      <c r="G40" s="50" t="str">
        <f t="shared" si="0"/>
        <v>63CD-63CF</v>
      </c>
      <c r="H40" s="49" t="str">
        <f t="shared" si="9"/>
        <v>63CD</v>
      </c>
      <c r="I40" s="49" t="str">
        <f t="shared" si="10"/>
        <v>63CF</v>
      </c>
      <c r="J40" s="135"/>
      <c r="K40" s="135"/>
      <c r="L40" s="135"/>
      <c r="M40" s="135"/>
      <c r="N40" s="51" t="s">
        <v>41</v>
      </c>
      <c r="O40" s="55">
        <v>1</v>
      </c>
      <c r="P40" s="52">
        <f t="shared" si="1"/>
        <v>623.78</v>
      </c>
      <c r="Q40" s="140"/>
      <c r="R40" s="138"/>
      <c r="W40" s="54" t="str">
        <f t="shared" si="2"/>
        <v>mkckdvol -dev IBM.2107-75KYB71 -extpool P1 -cap 262668 -eam rotateexts -sam ese -name ckd_KYB71_#h 63CD-63CF</v>
      </c>
    </row>
    <row r="41" spans="1:23" s="25" customFormat="1" ht="12.75" customHeight="1" x14ac:dyDescent="0.2">
      <c r="A41" s="26" t="s">
        <v>15</v>
      </c>
      <c r="B41" s="26" t="s">
        <v>23</v>
      </c>
      <c r="C41" s="27" t="s">
        <v>24</v>
      </c>
      <c r="D41" s="28">
        <v>14</v>
      </c>
      <c r="E41" s="29"/>
      <c r="F41" s="30"/>
      <c r="G41" s="31" t="str">
        <f t="shared" si="0"/>
        <v>63D0-63DD</v>
      </c>
      <c r="H41" s="32" t="str">
        <f t="shared" si="9"/>
        <v>63D0</v>
      </c>
      <c r="I41" s="32" t="str">
        <f t="shared" si="10"/>
        <v>63DD</v>
      </c>
      <c r="J41" s="31"/>
      <c r="K41" s="33"/>
      <c r="L41" s="34"/>
      <c r="M41" s="33"/>
      <c r="N41" s="31" t="s">
        <v>41</v>
      </c>
      <c r="O41" s="35">
        <v>1</v>
      </c>
      <c r="P41" s="36">
        <f t="shared" si="1"/>
        <v>726.12</v>
      </c>
      <c r="Q41" s="37"/>
      <c r="R41" s="38"/>
      <c r="W41" s="25" t="str">
        <f t="shared" si="2"/>
        <v>mkckdvol -dev IBM.2107-75KYB71 -extpool P1 -cap 65520 -eam rotateexts -sam ese -name ckd_KYB71_#h 63D0-63DD</v>
      </c>
    </row>
    <row r="42" spans="1:23" x14ac:dyDescent="0.2">
      <c r="A42" s="47" t="s">
        <v>15</v>
      </c>
      <c r="B42" s="47" t="s">
        <v>16</v>
      </c>
      <c r="C42" s="48" t="s">
        <v>17</v>
      </c>
      <c r="D42" s="49">
        <v>1</v>
      </c>
      <c r="E42" s="133">
        <v>222</v>
      </c>
      <c r="F42" s="133" t="str">
        <f>DEC2HEX(HEX2DEC(F32)+1)</f>
        <v>64</v>
      </c>
      <c r="G42" s="50" t="str">
        <f t="shared" si="0"/>
        <v>6400-6400</v>
      </c>
      <c r="H42" s="49" t="str">
        <f>DEC2HEX(HEX2DEC(H32)+256)</f>
        <v>6400</v>
      </c>
      <c r="I42" s="49" t="str">
        <f>DEC2HEX(HEX2DEC(I32)+256)</f>
        <v>6400</v>
      </c>
      <c r="J42" s="133" t="str">
        <f>DEC2HEX(HEX2DEC(J32)+256)</f>
        <v>64E0</v>
      </c>
      <c r="K42" s="133" t="str">
        <f>DEC2HEX(HEX2DEC(K32)+256)</f>
        <v>64FF</v>
      </c>
      <c r="L42" s="133">
        <f>(HEX2DEC(K42)-HEX2DEC(J42))+1</f>
        <v>32</v>
      </c>
      <c r="M42" s="133" t="str">
        <f>DEC2HEX(HEX2DEC(M32)+256)</f>
        <v>640E</v>
      </c>
      <c r="N42" s="51" t="s">
        <v>41</v>
      </c>
      <c r="O42" s="50" t="s">
        <v>22</v>
      </c>
      <c r="P42" s="52">
        <f t="shared" si="1"/>
        <v>0.88</v>
      </c>
      <c r="Q42" s="139">
        <f>SUM(P42:P50)</f>
        <v>7904.94</v>
      </c>
      <c r="R42" s="137" t="s">
        <v>138</v>
      </c>
      <c r="W42" s="54" t="str">
        <f t="shared" si="2"/>
        <v>mkckdvol -dev IBM.2107-75KYB71 -extpool P0 -cap 1113 -eam rotateexts -sam ese -name ckd_KYB71_#h 6400-6400</v>
      </c>
    </row>
    <row r="43" spans="1:23" ht="13.15" customHeight="1" x14ac:dyDescent="0.2">
      <c r="A43" s="47" t="s">
        <v>15</v>
      </c>
      <c r="B43" s="47" t="s">
        <v>18</v>
      </c>
      <c r="C43" s="48" t="s">
        <v>19</v>
      </c>
      <c r="D43" s="49">
        <v>25</v>
      </c>
      <c r="E43" s="136"/>
      <c r="F43" s="135"/>
      <c r="G43" s="50" t="str">
        <f t="shared" si="0"/>
        <v>6401-6419</v>
      </c>
      <c r="H43" s="49" t="str">
        <f t="shared" ref="H43:H51" si="11">DEC2HEX(HEX2DEC(I42)+1)</f>
        <v>6401</v>
      </c>
      <c r="I43" s="49" t="str">
        <f t="shared" ref="I43:I51" si="12">DEC2HEX(HEX2DEC(H43)+D43-1)</f>
        <v>6419</v>
      </c>
      <c r="J43" s="135"/>
      <c r="K43" s="135"/>
      <c r="L43" s="135"/>
      <c r="M43" s="135"/>
      <c r="N43" s="51" t="s">
        <v>41</v>
      </c>
      <c r="O43" s="55">
        <v>0</v>
      </c>
      <c r="P43" s="52">
        <f t="shared" si="1"/>
        <v>198.24</v>
      </c>
      <c r="Q43" s="140"/>
      <c r="R43" s="138"/>
      <c r="W43" s="54" t="str">
        <f t="shared" si="2"/>
        <v>mkckdvol -dev IBM.2107-75KYB71 -extpool P0 -cap 10017 -eam rotateexts -sam ese -name ckd_KYB71_#h 6401-6419</v>
      </c>
    </row>
    <row r="44" spans="1:23" ht="13.15" customHeight="1" x14ac:dyDescent="0.2">
      <c r="A44" s="47" t="s">
        <v>15</v>
      </c>
      <c r="B44" s="47" t="s">
        <v>23</v>
      </c>
      <c r="C44" s="48" t="s">
        <v>24</v>
      </c>
      <c r="D44" s="49">
        <v>37</v>
      </c>
      <c r="E44" s="136"/>
      <c r="F44" s="135"/>
      <c r="G44" s="50" t="str">
        <f t="shared" si="0"/>
        <v>641A-643E</v>
      </c>
      <c r="H44" s="49" t="str">
        <f t="shared" si="11"/>
        <v>641A</v>
      </c>
      <c r="I44" s="49" t="str">
        <f t="shared" si="12"/>
        <v>643E</v>
      </c>
      <c r="J44" s="135"/>
      <c r="K44" s="135"/>
      <c r="L44" s="135"/>
      <c r="M44" s="135"/>
      <c r="N44" s="51" t="s">
        <v>41</v>
      </c>
      <c r="O44" s="55">
        <v>0</v>
      </c>
      <c r="P44" s="52">
        <f t="shared" si="1"/>
        <v>1919.03</v>
      </c>
      <c r="Q44" s="140"/>
      <c r="R44" s="138"/>
      <c r="W44" s="54" t="str">
        <f t="shared" si="2"/>
        <v>mkckdvol -dev IBM.2107-75KYB71 -extpool P0 -cap 65520 -eam rotateexts -sam ese -name ckd_KYB71_#h 641A-643E</v>
      </c>
    </row>
    <row r="45" spans="1:23" ht="13.15" customHeight="1" x14ac:dyDescent="0.2">
      <c r="A45" s="47" t="s">
        <v>15</v>
      </c>
      <c r="B45" s="47" t="s">
        <v>25</v>
      </c>
      <c r="C45" s="48" t="s">
        <v>26</v>
      </c>
      <c r="D45" s="49">
        <v>65</v>
      </c>
      <c r="E45" s="136"/>
      <c r="F45" s="135"/>
      <c r="G45" s="50" t="str">
        <f t="shared" si="0"/>
        <v>643F-647F</v>
      </c>
      <c r="H45" s="49" t="str">
        <f t="shared" si="11"/>
        <v>643F</v>
      </c>
      <c r="I45" s="49" t="str">
        <f t="shared" si="12"/>
        <v>647F</v>
      </c>
      <c r="J45" s="135"/>
      <c r="K45" s="135"/>
      <c r="L45" s="135"/>
      <c r="M45" s="135"/>
      <c r="N45" s="51" t="s">
        <v>41</v>
      </c>
      <c r="O45" s="55">
        <v>0</v>
      </c>
      <c r="P45" s="52">
        <f t="shared" si="1"/>
        <v>1685.63</v>
      </c>
      <c r="Q45" s="140"/>
      <c r="R45" s="138"/>
      <c r="W45" s="54" t="str">
        <f t="shared" si="2"/>
        <v>mkckdvol -dev IBM.2107-75KYB71 -extpool P0 -cap 32760 -eam rotateexts -sam ese -name ckd_KYB71_#h 643F-647F</v>
      </c>
    </row>
    <row r="46" spans="1:23" ht="13.15" customHeight="1" x14ac:dyDescent="0.2">
      <c r="A46" s="47" t="s">
        <v>15</v>
      </c>
      <c r="B46" s="47" t="s">
        <v>27</v>
      </c>
      <c r="C46" s="48" t="s">
        <v>28</v>
      </c>
      <c r="D46" s="49">
        <v>20</v>
      </c>
      <c r="E46" s="136"/>
      <c r="F46" s="135"/>
      <c r="G46" s="50" t="str">
        <f t="shared" si="0"/>
        <v>6480-6493</v>
      </c>
      <c r="H46" s="49" t="str">
        <f t="shared" si="11"/>
        <v>6480</v>
      </c>
      <c r="I46" s="49" t="str">
        <f t="shared" si="12"/>
        <v>6493</v>
      </c>
      <c r="J46" s="135"/>
      <c r="K46" s="135"/>
      <c r="L46" s="135"/>
      <c r="M46" s="135"/>
      <c r="N46" s="51" t="s">
        <v>41</v>
      </c>
      <c r="O46" s="55">
        <v>0</v>
      </c>
      <c r="P46" s="52">
        <f t="shared" si="1"/>
        <v>52.86</v>
      </c>
      <c r="Q46" s="140"/>
      <c r="R46" s="138"/>
      <c r="W46" s="54" t="str">
        <f t="shared" si="2"/>
        <v>mkckdvol -dev IBM.2107-75KYB71 -extpool P0 -cap 3339 -eam rotateexts -sam ese -name ckd_KYB71_#h 6480-6493</v>
      </c>
    </row>
    <row r="47" spans="1:23" ht="13.15" customHeight="1" x14ac:dyDescent="0.2">
      <c r="A47" s="47" t="s">
        <v>15</v>
      </c>
      <c r="B47" s="47" t="s">
        <v>23</v>
      </c>
      <c r="C47" s="48" t="s">
        <v>24</v>
      </c>
      <c r="D47" s="49">
        <v>39</v>
      </c>
      <c r="E47" s="136"/>
      <c r="F47" s="135"/>
      <c r="G47" s="50" t="str">
        <f t="shared" si="0"/>
        <v>6494-64BA</v>
      </c>
      <c r="H47" s="49" t="str">
        <f t="shared" si="11"/>
        <v>6494</v>
      </c>
      <c r="I47" s="49" t="str">
        <f t="shared" si="12"/>
        <v>64BA</v>
      </c>
      <c r="J47" s="135"/>
      <c r="K47" s="135"/>
      <c r="L47" s="135"/>
      <c r="M47" s="135"/>
      <c r="N47" s="51" t="s">
        <v>41</v>
      </c>
      <c r="O47" s="55">
        <v>0</v>
      </c>
      <c r="P47" s="52">
        <f t="shared" si="1"/>
        <v>2022.76</v>
      </c>
      <c r="Q47" s="140"/>
      <c r="R47" s="138"/>
      <c r="W47" s="54" t="str">
        <f t="shared" si="2"/>
        <v>mkckdvol -dev IBM.2107-75KYB71 -extpool P0 -cap 65520 -eam rotateexts -sam ese -name ckd_KYB71_#h 6494-64BA</v>
      </c>
    </row>
    <row r="48" spans="1:23" ht="13.15" customHeight="1" x14ac:dyDescent="0.2">
      <c r="A48" s="47" t="s">
        <v>15</v>
      </c>
      <c r="B48" s="47" t="s">
        <v>29</v>
      </c>
      <c r="C48" s="48" t="s">
        <v>30</v>
      </c>
      <c r="D48" s="49">
        <v>3</v>
      </c>
      <c r="E48" s="136"/>
      <c r="F48" s="135"/>
      <c r="G48" s="50" t="str">
        <f t="shared" si="0"/>
        <v>64BB-64BD</v>
      </c>
      <c r="H48" s="49" t="str">
        <f t="shared" si="11"/>
        <v>64BB</v>
      </c>
      <c r="I48" s="49" t="str">
        <f t="shared" si="12"/>
        <v>64BD</v>
      </c>
      <c r="J48" s="135"/>
      <c r="K48" s="135"/>
      <c r="L48" s="135"/>
      <c r="M48" s="135"/>
      <c r="N48" s="51" t="s">
        <v>41</v>
      </c>
      <c r="O48" s="55">
        <v>0</v>
      </c>
      <c r="P48" s="52">
        <f t="shared" si="1"/>
        <v>623.78</v>
      </c>
      <c r="Q48" s="140"/>
      <c r="R48" s="138"/>
      <c r="W48" s="54" t="str">
        <f t="shared" si="2"/>
        <v>mkckdvol -dev IBM.2107-75KYB71 -extpool P0 -cap 262668 -eam rotateexts -sam ese -name ckd_KYB71_#h 64BB-64BD</v>
      </c>
    </row>
    <row r="49" spans="1:23" ht="13.15" customHeight="1" x14ac:dyDescent="0.2">
      <c r="A49" s="47" t="s">
        <v>15</v>
      </c>
      <c r="B49" s="47" t="s">
        <v>23</v>
      </c>
      <c r="C49" s="48" t="s">
        <v>24</v>
      </c>
      <c r="D49" s="49">
        <v>15</v>
      </c>
      <c r="E49" s="136"/>
      <c r="F49" s="135"/>
      <c r="G49" s="50" t="str">
        <f t="shared" si="0"/>
        <v>64BE-64CC</v>
      </c>
      <c r="H49" s="49" t="str">
        <f t="shared" si="11"/>
        <v>64BE</v>
      </c>
      <c r="I49" s="49" t="str">
        <f t="shared" si="12"/>
        <v>64CC</v>
      </c>
      <c r="J49" s="135"/>
      <c r="K49" s="135"/>
      <c r="L49" s="135"/>
      <c r="M49" s="135"/>
      <c r="N49" s="51" t="s">
        <v>41</v>
      </c>
      <c r="O49" s="55">
        <v>0</v>
      </c>
      <c r="P49" s="52">
        <f t="shared" si="1"/>
        <v>777.98</v>
      </c>
      <c r="Q49" s="140"/>
      <c r="R49" s="138"/>
      <c r="W49" s="54" t="str">
        <f t="shared" si="2"/>
        <v>mkckdvol -dev IBM.2107-75KYB71 -extpool P0 -cap 65520 -eam rotateexts -sam ese -name ckd_KYB71_#h 64BE-64CC</v>
      </c>
    </row>
    <row r="50" spans="1:23" ht="13.15" customHeight="1" x14ac:dyDescent="0.2">
      <c r="A50" s="47" t="s">
        <v>15</v>
      </c>
      <c r="B50" s="47" t="s">
        <v>29</v>
      </c>
      <c r="C50" s="48" t="s">
        <v>30</v>
      </c>
      <c r="D50" s="49">
        <v>3</v>
      </c>
      <c r="E50" s="136"/>
      <c r="F50" s="135"/>
      <c r="G50" s="50" t="str">
        <f t="shared" si="0"/>
        <v>64CD-64CF</v>
      </c>
      <c r="H50" s="49" t="str">
        <f t="shared" si="11"/>
        <v>64CD</v>
      </c>
      <c r="I50" s="49" t="str">
        <f t="shared" si="12"/>
        <v>64CF</v>
      </c>
      <c r="J50" s="135"/>
      <c r="K50" s="135"/>
      <c r="L50" s="135"/>
      <c r="M50" s="135"/>
      <c r="N50" s="51" t="s">
        <v>41</v>
      </c>
      <c r="O50" s="55">
        <v>0</v>
      </c>
      <c r="P50" s="52">
        <f t="shared" si="1"/>
        <v>623.78</v>
      </c>
      <c r="Q50" s="140"/>
      <c r="R50" s="138"/>
      <c r="W50" s="54" t="str">
        <f t="shared" si="2"/>
        <v>mkckdvol -dev IBM.2107-75KYB71 -extpool P0 -cap 262668 -eam rotateexts -sam ese -name ckd_KYB71_#h 64CD-64CF</v>
      </c>
    </row>
    <row r="51" spans="1:23" s="25" customFormat="1" ht="12.75" customHeight="1" x14ac:dyDescent="0.2">
      <c r="A51" s="26" t="s">
        <v>15</v>
      </c>
      <c r="B51" s="26" t="s">
        <v>23</v>
      </c>
      <c r="C51" s="27" t="s">
        <v>24</v>
      </c>
      <c r="D51" s="28">
        <v>14</v>
      </c>
      <c r="E51" s="29"/>
      <c r="F51" s="30"/>
      <c r="G51" s="31" t="str">
        <f t="shared" si="0"/>
        <v>64D0-64DD</v>
      </c>
      <c r="H51" s="32" t="str">
        <f t="shared" si="11"/>
        <v>64D0</v>
      </c>
      <c r="I51" s="32" t="str">
        <f t="shared" si="12"/>
        <v>64DD</v>
      </c>
      <c r="J51" s="31"/>
      <c r="K51" s="33"/>
      <c r="L51" s="34"/>
      <c r="M51" s="33"/>
      <c r="N51" s="31" t="s">
        <v>41</v>
      </c>
      <c r="O51" s="35">
        <v>0</v>
      </c>
      <c r="P51" s="36">
        <f t="shared" si="1"/>
        <v>726.12</v>
      </c>
      <c r="Q51" s="37"/>
      <c r="R51" s="38"/>
      <c r="W51" s="25" t="str">
        <f t="shared" si="2"/>
        <v>mkckdvol -dev IBM.2107-75KYB71 -extpool P0 -cap 65520 -eam rotateexts -sam ese -name ckd_KYB71_#h 64D0-64DD</v>
      </c>
    </row>
    <row r="52" spans="1:23" x14ac:dyDescent="0.2">
      <c r="A52" s="47" t="s">
        <v>15</v>
      </c>
      <c r="B52" s="47" t="s">
        <v>16</v>
      </c>
      <c r="C52" s="48" t="s">
        <v>17</v>
      </c>
      <c r="D52" s="49">
        <v>1</v>
      </c>
      <c r="E52" s="133">
        <v>222</v>
      </c>
      <c r="F52" s="133" t="str">
        <f>DEC2HEX(HEX2DEC(F42)+1)</f>
        <v>65</v>
      </c>
      <c r="G52" s="50" t="str">
        <f t="shared" si="0"/>
        <v>6500-6500</v>
      </c>
      <c r="H52" s="49" t="str">
        <f>DEC2HEX(HEX2DEC(H42)+256)</f>
        <v>6500</v>
      </c>
      <c r="I52" s="49" t="str">
        <f>DEC2HEX(HEX2DEC(I42)+256)</f>
        <v>6500</v>
      </c>
      <c r="J52" s="133" t="str">
        <f>DEC2HEX(HEX2DEC(J42)+256)</f>
        <v>65E0</v>
      </c>
      <c r="K52" s="133" t="str">
        <f>DEC2HEX(HEX2DEC(K42)+256)</f>
        <v>65FF</v>
      </c>
      <c r="L52" s="133">
        <f>(HEX2DEC(K52)-HEX2DEC(J52))+1</f>
        <v>32</v>
      </c>
      <c r="M52" s="133" t="str">
        <f>DEC2HEX(HEX2DEC(M42)+256)</f>
        <v>650E</v>
      </c>
      <c r="N52" s="51" t="s">
        <v>41</v>
      </c>
      <c r="O52" s="50" t="s">
        <v>16</v>
      </c>
      <c r="P52" s="52">
        <f t="shared" si="1"/>
        <v>0.88</v>
      </c>
      <c r="Q52" s="139">
        <f>SUM(P52:P60)</f>
        <v>7904.94</v>
      </c>
      <c r="R52" s="137" t="s">
        <v>138</v>
      </c>
      <c r="W52" s="54" t="str">
        <f t="shared" si="2"/>
        <v>mkckdvol -dev IBM.2107-75KYB71 -extpool P1 -cap 1113 -eam rotateexts -sam ese -name ckd_KYB71_#h 6500-6500</v>
      </c>
    </row>
    <row r="53" spans="1:23" ht="13.15" customHeight="1" x14ac:dyDescent="0.2">
      <c r="A53" s="47" t="s">
        <v>15</v>
      </c>
      <c r="B53" s="47" t="s">
        <v>18</v>
      </c>
      <c r="C53" s="48" t="s">
        <v>19</v>
      </c>
      <c r="D53" s="49">
        <v>25</v>
      </c>
      <c r="E53" s="136"/>
      <c r="F53" s="135"/>
      <c r="G53" s="50" t="str">
        <f t="shared" si="0"/>
        <v>6501-6519</v>
      </c>
      <c r="H53" s="49" t="str">
        <f t="shared" ref="H53:H61" si="13">DEC2HEX(HEX2DEC(I52)+1)</f>
        <v>6501</v>
      </c>
      <c r="I53" s="49" t="str">
        <f t="shared" ref="I53:I61" si="14">DEC2HEX(HEX2DEC(H53)+D53-1)</f>
        <v>6519</v>
      </c>
      <c r="J53" s="135"/>
      <c r="K53" s="135"/>
      <c r="L53" s="135"/>
      <c r="M53" s="135"/>
      <c r="N53" s="51" t="s">
        <v>41</v>
      </c>
      <c r="O53" s="55">
        <v>1</v>
      </c>
      <c r="P53" s="52">
        <f t="shared" si="1"/>
        <v>198.24</v>
      </c>
      <c r="Q53" s="140"/>
      <c r="R53" s="138"/>
      <c r="W53" s="54" t="str">
        <f t="shared" si="2"/>
        <v>mkckdvol -dev IBM.2107-75KYB71 -extpool P1 -cap 10017 -eam rotateexts -sam ese -name ckd_KYB71_#h 6501-6519</v>
      </c>
    </row>
    <row r="54" spans="1:23" ht="13.15" customHeight="1" x14ac:dyDescent="0.2">
      <c r="A54" s="47" t="s">
        <v>15</v>
      </c>
      <c r="B54" s="47" t="s">
        <v>23</v>
      </c>
      <c r="C54" s="48" t="s">
        <v>24</v>
      </c>
      <c r="D54" s="49">
        <v>37</v>
      </c>
      <c r="E54" s="136"/>
      <c r="F54" s="135"/>
      <c r="G54" s="50" t="str">
        <f t="shared" si="0"/>
        <v>651A-653E</v>
      </c>
      <c r="H54" s="49" t="str">
        <f t="shared" si="13"/>
        <v>651A</v>
      </c>
      <c r="I54" s="49" t="str">
        <f t="shared" si="14"/>
        <v>653E</v>
      </c>
      <c r="J54" s="135"/>
      <c r="K54" s="135"/>
      <c r="L54" s="135"/>
      <c r="M54" s="135"/>
      <c r="N54" s="51" t="s">
        <v>41</v>
      </c>
      <c r="O54" s="55">
        <v>1</v>
      </c>
      <c r="P54" s="52">
        <f t="shared" si="1"/>
        <v>1919.03</v>
      </c>
      <c r="Q54" s="140"/>
      <c r="R54" s="138"/>
      <c r="W54" s="54" t="str">
        <f t="shared" si="2"/>
        <v>mkckdvol -dev IBM.2107-75KYB71 -extpool P1 -cap 65520 -eam rotateexts -sam ese -name ckd_KYB71_#h 651A-653E</v>
      </c>
    </row>
    <row r="55" spans="1:23" ht="13.15" customHeight="1" x14ac:dyDescent="0.2">
      <c r="A55" s="47" t="s">
        <v>15</v>
      </c>
      <c r="B55" s="47" t="s">
        <v>25</v>
      </c>
      <c r="C55" s="48" t="s">
        <v>26</v>
      </c>
      <c r="D55" s="49">
        <v>65</v>
      </c>
      <c r="E55" s="136"/>
      <c r="F55" s="135"/>
      <c r="G55" s="50" t="str">
        <f t="shared" si="0"/>
        <v>653F-657F</v>
      </c>
      <c r="H55" s="49" t="str">
        <f t="shared" si="13"/>
        <v>653F</v>
      </c>
      <c r="I55" s="49" t="str">
        <f t="shared" si="14"/>
        <v>657F</v>
      </c>
      <c r="J55" s="135"/>
      <c r="K55" s="135"/>
      <c r="L55" s="135"/>
      <c r="M55" s="135"/>
      <c r="N55" s="51" t="s">
        <v>41</v>
      </c>
      <c r="O55" s="55">
        <v>1</v>
      </c>
      <c r="P55" s="52">
        <f t="shared" si="1"/>
        <v>1685.63</v>
      </c>
      <c r="Q55" s="140"/>
      <c r="R55" s="138"/>
      <c r="W55" s="54" t="str">
        <f t="shared" si="2"/>
        <v>mkckdvol -dev IBM.2107-75KYB71 -extpool P1 -cap 32760 -eam rotateexts -sam ese -name ckd_KYB71_#h 653F-657F</v>
      </c>
    </row>
    <row r="56" spans="1:23" ht="13.15" customHeight="1" x14ac:dyDescent="0.2">
      <c r="A56" s="47" t="s">
        <v>15</v>
      </c>
      <c r="B56" s="47" t="s">
        <v>27</v>
      </c>
      <c r="C56" s="48" t="s">
        <v>28</v>
      </c>
      <c r="D56" s="49">
        <v>20</v>
      </c>
      <c r="E56" s="136"/>
      <c r="F56" s="135"/>
      <c r="G56" s="50" t="str">
        <f t="shared" si="0"/>
        <v>6580-6593</v>
      </c>
      <c r="H56" s="49" t="str">
        <f t="shared" si="13"/>
        <v>6580</v>
      </c>
      <c r="I56" s="49" t="str">
        <f t="shared" si="14"/>
        <v>6593</v>
      </c>
      <c r="J56" s="135"/>
      <c r="K56" s="135"/>
      <c r="L56" s="135"/>
      <c r="M56" s="135"/>
      <c r="N56" s="51" t="s">
        <v>41</v>
      </c>
      <c r="O56" s="55">
        <v>1</v>
      </c>
      <c r="P56" s="52">
        <f t="shared" si="1"/>
        <v>52.86</v>
      </c>
      <c r="Q56" s="140"/>
      <c r="R56" s="138"/>
      <c r="W56" s="54" t="str">
        <f t="shared" si="2"/>
        <v>mkckdvol -dev IBM.2107-75KYB71 -extpool P1 -cap 3339 -eam rotateexts -sam ese -name ckd_KYB71_#h 6580-6593</v>
      </c>
    </row>
    <row r="57" spans="1:23" ht="13.15" customHeight="1" x14ac:dyDescent="0.2">
      <c r="A57" s="47" t="s">
        <v>15</v>
      </c>
      <c r="B57" s="47" t="s">
        <v>23</v>
      </c>
      <c r="C57" s="48" t="s">
        <v>24</v>
      </c>
      <c r="D57" s="49">
        <v>39</v>
      </c>
      <c r="E57" s="136"/>
      <c r="F57" s="135"/>
      <c r="G57" s="50" t="str">
        <f t="shared" si="0"/>
        <v>6594-65BA</v>
      </c>
      <c r="H57" s="49" t="str">
        <f t="shared" si="13"/>
        <v>6594</v>
      </c>
      <c r="I57" s="49" t="str">
        <f t="shared" si="14"/>
        <v>65BA</v>
      </c>
      <c r="J57" s="135"/>
      <c r="K57" s="135"/>
      <c r="L57" s="135"/>
      <c r="M57" s="135"/>
      <c r="N57" s="51" t="s">
        <v>41</v>
      </c>
      <c r="O57" s="55">
        <v>1</v>
      </c>
      <c r="P57" s="52">
        <f t="shared" si="1"/>
        <v>2022.76</v>
      </c>
      <c r="Q57" s="140"/>
      <c r="R57" s="138"/>
      <c r="W57" s="54" t="str">
        <f t="shared" si="2"/>
        <v>mkckdvol -dev IBM.2107-75KYB71 -extpool P1 -cap 65520 -eam rotateexts -sam ese -name ckd_KYB71_#h 6594-65BA</v>
      </c>
    </row>
    <row r="58" spans="1:23" ht="13.15" customHeight="1" x14ac:dyDescent="0.2">
      <c r="A58" s="47" t="s">
        <v>15</v>
      </c>
      <c r="B58" s="47" t="s">
        <v>29</v>
      </c>
      <c r="C58" s="48" t="s">
        <v>30</v>
      </c>
      <c r="D58" s="49">
        <v>3</v>
      </c>
      <c r="E58" s="136"/>
      <c r="F58" s="135"/>
      <c r="G58" s="50" t="str">
        <f t="shared" si="0"/>
        <v>65BB-65BD</v>
      </c>
      <c r="H58" s="49" t="str">
        <f t="shared" si="13"/>
        <v>65BB</v>
      </c>
      <c r="I58" s="49" t="str">
        <f t="shared" si="14"/>
        <v>65BD</v>
      </c>
      <c r="J58" s="135"/>
      <c r="K58" s="135"/>
      <c r="L58" s="135"/>
      <c r="M58" s="135"/>
      <c r="N58" s="51" t="s">
        <v>41</v>
      </c>
      <c r="O58" s="55">
        <v>1</v>
      </c>
      <c r="P58" s="52">
        <f t="shared" si="1"/>
        <v>623.78</v>
      </c>
      <c r="Q58" s="140"/>
      <c r="R58" s="138"/>
      <c r="W58" s="54" t="str">
        <f t="shared" si="2"/>
        <v>mkckdvol -dev IBM.2107-75KYB71 -extpool P1 -cap 262668 -eam rotateexts -sam ese -name ckd_KYB71_#h 65BB-65BD</v>
      </c>
    </row>
    <row r="59" spans="1:23" ht="13.15" customHeight="1" x14ac:dyDescent="0.2">
      <c r="A59" s="47" t="s">
        <v>15</v>
      </c>
      <c r="B59" s="47" t="s">
        <v>23</v>
      </c>
      <c r="C59" s="48" t="s">
        <v>24</v>
      </c>
      <c r="D59" s="49">
        <v>15</v>
      </c>
      <c r="E59" s="136"/>
      <c r="F59" s="135"/>
      <c r="G59" s="50" t="str">
        <f t="shared" si="0"/>
        <v>65BE-65CC</v>
      </c>
      <c r="H59" s="49" t="str">
        <f t="shared" si="13"/>
        <v>65BE</v>
      </c>
      <c r="I59" s="49" t="str">
        <f t="shared" si="14"/>
        <v>65CC</v>
      </c>
      <c r="J59" s="135"/>
      <c r="K59" s="135"/>
      <c r="L59" s="135"/>
      <c r="M59" s="135"/>
      <c r="N59" s="51" t="s">
        <v>41</v>
      </c>
      <c r="O59" s="55">
        <v>1</v>
      </c>
      <c r="P59" s="52">
        <f t="shared" si="1"/>
        <v>777.98</v>
      </c>
      <c r="Q59" s="140"/>
      <c r="R59" s="138"/>
      <c r="W59" s="54" t="str">
        <f t="shared" si="2"/>
        <v>mkckdvol -dev IBM.2107-75KYB71 -extpool P1 -cap 65520 -eam rotateexts -sam ese -name ckd_KYB71_#h 65BE-65CC</v>
      </c>
    </row>
    <row r="60" spans="1:23" ht="13.15" customHeight="1" x14ac:dyDescent="0.2">
      <c r="A60" s="47" t="s">
        <v>15</v>
      </c>
      <c r="B60" s="47" t="s">
        <v>29</v>
      </c>
      <c r="C60" s="48" t="s">
        <v>30</v>
      </c>
      <c r="D60" s="49">
        <v>3</v>
      </c>
      <c r="E60" s="136"/>
      <c r="F60" s="135"/>
      <c r="G60" s="50" t="str">
        <f t="shared" si="0"/>
        <v>65CD-65CF</v>
      </c>
      <c r="H60" s="49" t="str">
        <f t="shared" si="13"/>
        <v>65CD</v>
      </c>
      <c r="I60" s="49" t="str">
        <f t="shared" si="14"/>
        <v>65CF</v>
      </c>
      <c r="J60" s="135"/>
      <c r="K60" s="135"/>
      <c r="L60" s="135"/>
      <c r="M60" s="135"/>
      <c r="N60" s="51" t="s">
        <v>41</v>
      </c>
      <c r="O60" s="55">
        <v>1</v>
      </c>
      <c r="P60" s="52">
        <f t="shared" si="1"/>
        <v>623.78</v>
      </c>
      <c r="Q60" s="140"/>
      <c r="R60" s="138"/>
      <c r="W60" s="54" t="str">
        <f t="shared" si="2"/>
        <v>mkckdvol -dev IBM.2107-75KYB71 -extpool P1 -cap 262668 -eam rotateexts -sam ese -name ckd_KYB71_#h 65CD-65CF</v>
      </c>
    </row>
    <row r="61" spans="1:23" s="25" customFormat="1" ht="12.75" customHeight="1" x14ac:dyDescent="0.2">
      <c r="A61" s="26" t="s">
        <v>15</v>
      </c>
      <c r="B61" s="26" t="s">
        <v>23</v>
      </c>
      <c r="C61" s="27" t="s">
        <v>24</v>
      </c>
      <c r="D61" s="28">
        <v>14</v>
      </c>
      <c r="E61" s="29"/>
      <c r="F61" s="30"/>
      <c r="G61" s="31" t="str">
        <f t="shared" si="0"/>
        <v>65D0-65DD</v>
      </c>
      <c r="H61" s="32" t="str">
        <f t="shared" si="13"/>
        <v>65D0</v>
      </c>
      <c r="I61" s="32" t="str">
        <f t="shared" si="14"/>
        <v>65DD</v>
      </c>
      <c r="J61" s="31"/>
      <c r="K61" s="33"/>
      <c r="L61" s="34"/>
      <c r="M61" s="33"/>
      <c r="N61" s="31" t="s">
        <v>41</v>
      </c>
      <c r="O61" s="35">
        <v>1</v>
      </c>
      <c r="P61" s="36">
        <f t="shared" si="1"/>
        <v>726.12</v>
      </c>
      <c r="Q61" s="37"/>
      <c r="R61" s="38"/>
      <c r="W61" s="25" t="str">
        <f t="shared" si="2"/>
        <v>mkckdvol -dev IBM.2107-75KYB71 -extpool P1 -cap 65520 -eam rotateexts -sam ese -name ckd_KYB71_#h 65D0-65DD</v>
      </c>
    </row>
    <row r="62" spans="1:23" x14ac:dyDescent="0.2">
      <c r="A62" s="47" t="s">
        <v>15</v>
      </c>
      <c r="B62" s="47" t="s">
        <v>16</v>
      </c>
      <c r="C62" s="48" t="s">
        <v>17</v>
      </c>
      <c r="D62" s="49">
        <v>1</v>
      </c>
      <c r="E62" s="133">
        <v>222</v>
      </c>
      <c r="F62" s="133" t="str">
        <f>DEC2HEX(HEX2DEC(F52)+1)</f>
        <v>66</v>
      </c>
      <c r="G62" s="50" t="str">
        <f t="shared" si="0"/>
        <v>6600-6600</v>
      </c>
      <c r="H62" s="49" t="str">
        <f>DEC2HEX(HEX2DEC(H52)+256)</f>
        <v>6600</v>
      </c>
      <c r="I62" s="49" t="str">
        <f>DEC2HEX(HEX2DEC(I52)+256)</f>
        <v>6600</v>
      </c>
      <c r="J62" s="133" t="str">
        <f>DEC2HEX(HEX2DEC(J52)+256)</f>
        <v>66E0</v>
      </c>
      <c r="K62" s="133" t="str">
        <f>DEC2HEX(HEX2DEC(K52)+256)</f>
        <v>66FF</v>
      </c>
      <c r="L62" s="133">
        <f>(HEX2DEC(K62)-HEX2DEC(J62))+1</f>
        <v>32</v>
      </c>
      <c r="M62" s="133" t="str">
        <f>DEC2HEX(HEX2DEC(M52)+256)</f>
        <v>660E</v>
      </c>
      <c r="N62" s="51" t="s">
        <v>41</v>
      </c>
      <c r="O62" s="50" t="s">
        <v>22</v>
      </c>
      <c r="P62" s="52">
        <f t="shared" si="1"/>
        <v>0.88</v>
      </c>
      <c r="Q62" s="139">
        <f>SUM(P62:P70)</f>
        <v>7904.94</v>
      </c>
      <c r="R62" s="137" t="s">
        <v>138</v>
      </c>
      <c r="W62" s="54" t="str">
        <f t="shared" si="2"/>
        <v>mkckdvol -dev IBM.2107-75KYB71 -extpool P0 -cap 1113 -eam rotateexts -sam ese -name ckd_KYB71_#h 6600-6600</v>
      </c>
    </row>
    <row r="63" spans="1:23" ht="13.15" customHeight="1" x14ac:dyDescent="0.2">
      <c r="A63" s="47" t="s">
        <v>15</v>
      </c>
      <c r="B63" s="47" t="s">
        <v>18</v>
      </c>
      <c r="C63" s="48" t="s">
        <v>19</v>
      </c>
      <c r="D63" s="49">
        <v>25</v>
      </c>
      <c r="E63" s="136"/>
      <c r="F63" s="135"/>
      <c r="G63" s="50" t="str">
        <f t="shared" si="0"/>
        <v>6601-6619</v>
      </c>
      <c r="H63" s="49" t="str">
        <f t="shared" ref="H63:H71" si="15">DEC2HEX(HEX2DEC(I62)+1)</f>
        <v>6601</v>
      </c>
      <c r="I63" s="49" t="str">
        <f t="shared" ref="I63:I71" si="16">DEC2HEX(HEX2DEC(H63)+D63-1)</f>
        <v>6619</v>
      </c>
      <c r="J63" s="135"/>
      <c r="K63" s="135"/>
      <c r="L63" s="135"/>
      <c r="M63" s="135"/>
      <c r="N63" s="51" t="s">
        <v>41</v>
      </c>
      <c r="O63" s="55">
        <v>0</v>
      </c>
      <c r="P63" s="52">
        <f t="shared" si="1"/>
        <v>198.24</v>
      </c>
      <c r="Q63" s="140"/>
      <c r="R63" s="138"/>
      <c r="W63" s="54" t="str">
        <f t="shared" si="2"/>
        <v>mkckdvol -dev IBM.2107-75KYB71 -extpool P0 -cap 10017 -eam rotateexts -sam ese -name ckd_KYB71_#h 6601-6619</v>
      </c>
    </row>
    <row r="64" spans="1:23" ht="13.15" customHeight="1" x14ac:dyDescent="0.2">
      <c r="A64" s="47" t="s">
        <v>15</v>
      </c>
      <c r="B64" s="47" t="s">
        <v>23</v>
      </c>
      <c r="C64" s="48" t="s">
        <v>24</v>
      </c>
      <c r="D64" s="49">
        <v>37</v>
      </c>
      <c r="E64" s="136"/>
      <c r="F64" s="135"/>
      <c r="G64" s="50" t="str">
        <f t="shared" si="0"/>
        <v>661A-663E</v>
      </c>
      <c r="H64" s="49" t="str">
        <f t="shared" si="15"/>
        <v>661A</v>
      </c>
      <c r="I64" s="49" t="str">
        <f t="shared" si="16"/>
        <v>663E</v>
      </c>
      <c r="J64" s="135"/>
      <c r="K64" s="135"/>
      <c r="L64" s="135"/>
      <c r="M64" s="135"/>
      <c r="N64" s="51" t="s">
        <v>41</v>
      </c>
      <c r="O64" s="55">
        <v>0</v>
      </c>
      <c r="P64" s="52">
        <f t="shared" si="1"/>
        <v>1919.03</v>
      </c>
      <c r="Q64" s="140"/>
      <c r="R64" s="138"/>
      <c r="W64" s="54" t="str">
        <f t="shared" si="2"/>
        <v>mkckdvol -dev IBM.2107-75KYB71 -extpool P0 -cap 65520 -eam rotateexts -sam ese -name ckd_KYB71_#h 661A-663E</v>
      </c>
    </row>
    <row r="65" spans="1:23" ht="13.15" customHeight="1" x14ac:dyDescent="0.2">
      <c r="A65" s="47" t="s">
        <v>15</v>
      </c>
      <c r="B65" s="47" t="s">
        <v>25</v>
      </c>
      <c r="C65" s="48" t="s">
        <v>26</v>
      </c>
      <c r="D65" s="49">
        <v>65</v>
      </c>
      <c r="E65" s="136"/>
      <c r="F65" s="135"/>
      <c r="G65" s="50" t="str">
        <f t="shared" si="0"/>
        <v>663F-667F</v>
      </c>
      <c r="H65" s="49" t="str">
        <f t="shared" si="15"/>
        <v>663F</v>
      </c>
      <c r="I65" s="49" t="str">
        <f t="shared" si="16"/>
        <v>667F</v>
      </c>
      <c r="J65" s="135"/>
      <c r="K65" s="135"/>
      <c r="L65" s="135"/>
      <c r="M65" s="135"/>
      <c r="N65" s="51" t="s">
        <v>41</v>
      </c>
      <c r="O65" s="55">
        <v>0</v>
      </c>
      <c r="P65" s="52">
        <f t="shared" si="1"/>
        <v>1685.63</v>
      </c>
      <c r="Q65" s="140"/>
      <c r="R65" s="138"/>
      <c r="W65" s="54" t="str">
        <f t="shared" si="2"/>
        <v>mkckdvol -dev IBM.2107-75KYB71 -extpool P0 -cap 32760 -eam rotateexts -sam ese -name ckd_KYB71_#h 663F-667F</v>
      </c>
    </row>
    <row r="66" spans="1:23" ht="13.15" customHeight="1" x14ac:dyDescent="0.2">
      <c r="A66" s="47" t="s">
        <v>15</v>
      </c>
      <c r="B66" s="47" t="s">
        <v>27</v>
      </c>
      <c r="C66" s="48" t="s">
        <v>28</v>
      </c>
      <c r="D66" s="49">
        <v>20</v>
      </c>
      <c r="E66" s="136"/>
      <c r="F66" s="135"/>
      <c r="G66" s="50" t="str">
        <f t="shared" ref="G66:G129" si="17">CONCATENATE(H66,"-",I66)</f>
        <v>6680-6693</v>
      </c>
      <c r="H66" s="49" t="str">
        <f t="shared" si="15"/>
        <v>6680</v>
      </c>
      <c r="I66" s="49" t="str">
        <f t="shared" si="16"/>
        <v>6693</v>
      </c>
      <c r="J66" s="135"/>
      <c r="K66" s="135"/>
      <c r="L66" s="135"/>
      <c r="M66" s="135"/>
      <c r="N66" s="51" t="s">
        <v>41</v>
      </c>
      <c r="O66" s="55">
        <v>0</v>
      </c>
      <c r="P66" s="52">
        <f t="shared" si="1"/>
        <v>52.86</v>
      </c>
      <c r="Q66" s="140"/>
      <c r="R66" s="138"/>
      <c r="W66" s="54" t="str">
        <f t="shared" si="2"/>
        <v>mkckdvol -dev IBM.2107-75KYB71 -extpool P0 -cap 3339 -eam rotateexts -sam ese -name ckd_KYB71_#h 6680-6693</v>
      </c>
    </row>
    <row r="67" spans="1:23" ht="13.15" customHeight="1" x14ac:dyDescent="0.2">
      <c r="A67" s="47" t="s">
        <v>15</v>
      </c>
      <c r="B67" s="47" t="s">
        <v>23</v>
      </c>
      <c r="C67" s="48" t="s">
        <v>24</v>
      </c>
      <c r="D67" s="49">
        <v>39</v>
      </c>
      <c r="E67" s="136"/>
      <c r="F67" s="135"/>
      <c r="G67" s="50" t="str">
        <f t="shared" si="17"/>
        <v>6694-66BA</v>
      </c>
      <c r="H67" s="49" t="str">
        <f t="shared" si="15"/>
        <v>6694</v>
      </c>
      <c r="I67" s="49" t="str">
        <f t="shared" si="16"/>
        <v>66BA</v>
      </c>
      <c r="J67" s="135"/>
      <c r="K67" s="135"/>
      <c r="L67" s="135"/>
      <c r="M67" s="135"/>
      <c r="N67" s="51" t="s">
        <v>41</v>
      </c>
      <c r="O67" s="55">
        <v>0</v>
      </c>
      <c r="P67" s="52">
        <f t="shared" si="1"/>
        <v>2022.76</v>
      </c>
      <c r="Q67" s="140"/>
      <c r="R67" s="138"/>
      <c r="W67" s="54" t="str">
        <f t="shared" si="2"/>
        <v>mkckdvol -dev IBM.2107-75KYB71 -extpool P0 -cap 65520 -eam rotateexts -sam ese -name ckd_KYB71_#h 6694-66BA</v>
      </c>
    </row>
    <row r="68" spans="1:23" ht="13.15" customHeight="1" x14ac:dyDescent="0.2">
      <c r="A68" s="47" t="s">
        <v>15</v>
      </c>
      <c r="B68" s="47" t="s">
        <v>29</v>
      </c>
      <c r="C68" s="48" t="s">
        <v>30</v>
      </c>
      <c r="D68" s="49">
        <v>3</v>
      </c>
      <c r="E68" s="136"/>
      <c r="F68" s="135"/>
      <c r="G68" s="50" t="str">
        <f t="shared" si="17"/>
        <v>66BB-66BD</v>
      </c>
      <c r="H68" s="49" t="str">
        <f t="shared" si="15"/>
        <v>66BB</v>
      </c>
      <c r="I68" s="49" t="str">
        <f t="shared" si="16"/>
        <v>66BD</v>
      </c>
      <c r="J68" s="135"/>
      <c r="K68" s="135"/>
      <c r="L68" s="135"/>
      <c r="M68" s="135"/>
      <c r="N68" s="51" t="s">
        <v>41</v>
      </c>
      <c r="O68" s="55">
        <v>0</v>
      </c>
      <c r="P68" s="52">
        <f t="shared" si="1"/>
        <v>623.78</v>
      </c>
      <c r="Q68" s="140"/>
      <c r="R68" s="138"/>
      <c r="W68" s="54" t="str">
        <f t="shared" si="2"/>
        <v>mkckdvol -dev IBM.2107-75KYB71 -extpool P0 -cap 262668 -eam rotateexts -sam ese -name ckd_KYB71_#h 66BB-66BD</v>
      </c>
    </row>
    <row r="69" spans="1:23" ht="13.15" customHeight="1" x14ac:dyDescent="0.2">
      <c r="A69" s="47" t="s">
        <v>15</v>
      </c>
      <c r="B69" s="47" t="s">
        <v>23</v>
      </c>
      <c r="C69" s="48" t="s">
        <v>24</v>
      </c>
      <c r="D69" s="49">
        <v>15</v>
      </c>
      <c r="E69" s="136"/>
      <c r="F69" s="135"/>
      <c r="G69" s="50" t="str">
        <f t="shared" si="17"/>
        <v>66BE-66CC</v>
      </c>
      <c r="H69" s="49" t="str">
        <f t="shared" si="15"/>
        <v>66BE</v>
      </c>
      <c r="I69" s="49" t="str">
        <f t="shared" si="16"/>
        <v>66CC</v>
      </c>
      <c r="J69" s="135"/>
      <c r="K69" s="135"/>
      <c r="L69" s="135"/>
      <c r="M69" s="135"/>
      <c r="N69" s="51" t="s">
        <v>41</v>
      </c>
      <c r="O69" s="55">
        <v>0</v>
      </c>
      <c r="P69" s="52">
        <f t="shared" si="1"/>
        <v>777.98</v>
      </c>
      <c r="Q69" s="140"/>
      <c r="R69" s="138"/>
      <c r="W69" s="54" t="str">
        <f t="shared" si="2"/>
        <v>mkckdvol -dev IBM.2107-75KYB71 -extpool P0 -cap 65520 -eam rotateexts -sam ese -name ckd_KYB71_#h 66BE-66CC</v>
      </c>
    </row>
    <row r="70" spans="1:23" ht="13.15" customHeight="1" x14ac:dyDescent="0.2">
      <c r="A70" s="47" t="s">
        <v>15</v>
      </c>
      <c r="B70" s="47" t="s">
        <v>29</v>
      </c>
      <c r="C70" s="48" t="s">
        <v>30</v>
      </c>
      <c r="D70" s="49">
        <v>3</v>
      </c>
      <c r="E70" s="136"/>
      <c r="F70" s="135"/>
      <c r="G70" s="50" t="str">
        <f t="shared" si="17"/>
        <v>66CD-66CF</v>
      </c>
      <c r="H70" s="49" t="str">
        <f t="shared" si="15"/>
        <v>66CD</v>
      </c>
      <c r="I70" s="49" t="str">
        <f t="shared" si="16"/>
        <v>66CF</v>
      </c>
      <c r="J70" s="135"/>
      <c r="K70" s="135"/>
      <c r="L70" s="135"/>
      <c r="M70" s="135"/>
      <c r="N70" s="51" t="s">
        <v>41</v>
      </c>
      <c r="O70" s="55">
        <v>0</v>
      </c>
      <c r="P70" s="52">
        <f t="shared" si="1"/>
        <v>623.78</v>
      </c>
      <c r="Q70" s="140"/>
      <c r="R70" s="138"/>
      <c r="W70" s="54" t="str">
        <f t="shared" si="2"/>
        <v>mkckdvol -dev IBM.2107-75KYB71 -extpool P0 -cap 262668 -eam rotateexts -sam ese -name ckd_KYB71_#h 66CD-66CF</v>
      </c>
    </row>
    <row r="71" spans="1:23" s="25" customFormat="1" ht="12.75" customHeight="1" x14ac:dyDescent="0.2">
      <c r="A71" s="26" t="s">
        <v>15</v>
      </c>
      <c r="B71" s="26" t="s">
        <v>23</v>
      </c>
      <c r="C71" s="27" t="s">
        <v>24</v>
      </c>
      <c r="D71" s="28">
        <v>14</v>
      </c>
      <c r="E71" s="29"/>
      <c r="F71" s="30"/>
      <c r="G71" s="31" t="str">
        <f t="shared" si="17"/>
        <v>66D0-66DD</v>
      </c>
      <c r="H71" s="32" t="str">
        <f t="shared" si="15"/>
        <v>66D0</v>
      </c>
      <c r="I71" s="32" t="str">
        <f t="shared" si="16"/>
        <v>66DD</v>
      </c>
      <c r="J71" s="31"/>
      <c r="K71" s="33"/>
      <c r="L71" s="34"/>
      <c r="M71" s="33"/>
      <c r="N71" s="31" t="s">
        <v>41</v>
      </c>
      <c r="O71" s="35">
        <v>0</v>
      </c>
      <c r="P71" s="36">
        <f t="shared" si="1"/>
        <v>726.12</v>
      </c>
      <c r="Q71" s="37"/>
      <c r="R71" s="38"/>
      <c r="W71" s="25" t="str">
        <f t="shared" si="2"/>
        <v>mkckdvol -dev IBM.2107-75KYB71 -extpool P0 -cap 65520 -eam rotateexts -sam ese -name ckd_KYB71_#h 66D0-66DD</v>
      </c>
    </row>
    <row r="72" spans="1:23" x14ac:dyDescent="0.2">
      <c r="A72" s="47" t="s">
        <v>15</v>
      </c>
      <c r="B72" s="47" t="s">
        <v>16</v>
      </c>
      <c r="C72" s="48" t="s">
        <v>17</v>
      </c>
      <c r="D72" s="49">
        <v>1</v>
      </c>
      <c r="E72" s="133">
        <v>222</v>
      </c>
      <c r="F72" s="133" t="str">
        <f>DEC2HEX(HEX2DEC(F62)+1)</f>
        <v>67</v>
      </c>
      <c r="G72" s="50" t="str">
        <f t="shared" si="17"/>
        <v>6700-6700</v>
      </c>
      <c r="H72" s="49" t="str">
        <f>DEC2HEX(HEX2DEC(H62)+256)</f>
        <v>6700</v>
      </c>
      <c r="I72" s="49" t="str">
        <f>DEC2HEX(HEX2DEC(I62)+256)</f>
        <v>6700</v>
      </c>
      <c r="J72" s="133" t="str">
        <f>DEC2HEX(HEX2DEC(J62)+256)</f>
        <v>67E0</v>
      </c>
      <c r="K72" s="133" t="str">
        <f>DEC2HEX(HEX2DEC(K62)+256)</f>
        <v>67FF</v>
      </c>
      <c r="L72" s="133">
        <f>(HEX2DEC(K72)-HEX2DEC(J72))+1</f>
        <v>32</v>
      </c>
      <c r="M72" s="133" t="str">
        <f>DEC2HEX(HEX2DEC(M62)+256)</f>
        <v>670E</v>
      </c>
      <c r="N72" s="51" t="s">
        <v>41</v>
      </c>
      <c r="O72" s="50" t="s">
        <v>16</v>
      </c>
      <c r="P72" s="52">
        <f t="shared" si="1"/>
        <v>0.88</v>
      </c>
      <c r="Q72" s="139">
        <f>SUM(P72:P80)</f>
        <v>7904.94</v>
      </c>
      <c r="R72" s="137" t="s">
        <v>138</v>
      </c>
      <c r="W72" s="54" t="str">
        <f t="shared" si="2"/>
        <v>mkckdvol -dev IBM.2107-75KYB71 -extpool P1 -cap 1113 -eam rotateexts -sam ese -name ckd_KYB71_#h 6700-6700</v>
      </c>
    </row>
    <row r="73" spans="1:23" ht="13.15" customHeight="1" x14ac:dyDescent="0.2">
      <c r="A73" s="47" t="s">
        <v>15</v>
      </c>
      <c r="B73" s="47" t="s">
        <v>18</v>
      </c>
      <c r="C73" s="48" t="s">
        <v>19</v>
      </c>
      <c r="D73" s="49">
        <v>25</v>
      </c>
      <c r="E73" s="136"/>
      <c r="F73" s="135"/>
      <c r="G73" s="50" t="str">
        <f t="shared" si="17"/>
        <v>6701-6719</v>
      </c>
      <c r="H73" s="49" t="str">
        <f t="shared" ref="H73:H81" si="18">DEC2HEX(HEX2DEC(I72)+1)</f>
        <v>6701</v>
      </c>
      <c r="I73" s="49" t="str">
        <f t="shared" ref="I73:I81" si="19">DEC2HEX(HEX2DEC(H73)+D73-1)</f>
        <v>6719</v>
      </c>
      <c r="J73" s="135"/>
      <c r="K73" s="135"/>
      <c r="L73" s="135"/>
      <c r="M73" s="135"/>
      <c r="N73" s="51" t="s">
        <v>41</v>
      </c>
      <c r="O73" s="55">
        <v>1</v>
      </c>
      <c r="P73" s="52">
        <f t="shared" ref="P73:P143" si="20">ROUND((C73*D73*GiBcyl),2)</f>
        <v>198.24</v>
      </c>
      <c r="Q73" s="140"/>
      <c r="R73" s="138"/>
      <c r="W73" s="54" t="str">
        <f t="shared" ref="W73:W143" si="21">CONCATENATE("mkckdvol -dev IBM.2107-75",$S$1," -extpool P",O73," -cap ",C73," -eam rotateexts -sam ese -name ckd_",$S$1,"_#h ",G73)</f>
        <v>mkckdvol -dev IBM.2107-75KYB71 -extpool P1 -cap 10017 -eam rotateexts -sam ese -name ckd_KYB71_#h 6701-6719</v>
      </c>
    </row>
    <row r="74" spans="1:23" ht="13.15" customHeight="1" x14ac:dyDescent="0.2">
      <c r="A74" s="47" t="s">
        <v>15</v>
      </c>
      <c r="B74" s="47" t="s">
        <v>23</v>
      </c>
      <c r="C74" s="48" t="s">
        <v>24</v>
      </c>
      <c r="D74" s="49">
        <v>37</v>
      </c>
      <c r="E74" s="136"/>
      <c r="F74" s="135"/>
      <c r="G74" s="50" t="str">
        <f t="shared" si="17"/>
        <v>671A-673E</v>
      </c>
      <c r="H74" s="49" t="str">
        <f t="shared" si="18"/>
        <v>671A</v>
      </c>
      <c r="I74" s="49" t="str">
        <f t="shared" si="19"/>
        <v>673E</v>
      </c>
      <c r="J74" s="135"/>
      <c r="K74" s="135"/>
      <c r="L74" s="135"/>
      <c r="M74" s="135"/>
      <c r="N74" s="51" t="s">
        <v>41</v>
      </c>
      <c r="O74" s="55">
        <v>1</v>
      </c>
      <c r="P74" s="52">
        <f t="shared" si="20"/>
        <v>1919.03</v>
      </c>
      <c r="Q74" s="140"/>
      <c r="R74" s="138"/>
      <c r="W74" s="54" t="str">
        <f t="shared" si="21"/>
        <v>mkckdvol -dev IBM.2107-75KYB71 -extpool P1 -cap 65520 -eam rotateexts -sam ese -name ckd_KYB71_#h 671A-673E</v>
      </c>
    </row>
    <row r="75" spans="1:23" ht="13.15" customHeight="1" x14ac:dyDescent="0.2">
      <c r="A75" s="47" t="s">
        <v>15</v>
      </c>
      <c r="B75" s="47" t="s">
        <v>25</v>
      </c>
      <c r="C75" s="48" t="s">
        <v>26</v>
      </c>
      <c r="D75" s="49">
        <v>65</v>
      </c>
      <c r="E75" s="136"/>
      <c r="F75" s="135"/>
      <c r="G75" s="50" t="str">
        <f t="shared" si="17"/>
        <v>673F-677F</v>
      </c>
      <c r="H75" s="49" t="str">
        <f t="shared" si="18"/>
        <v>673F</v>
      </c>
      <c r="I75" s="49" t="str">
        <f t="shared" si="19"/>
        <v>677F</v>
      </c>
      <c r="J75" s="135"/>
      <c r="K75" s="135"/>
      <c r="L75" s="135"/>
      <c r="M75" s="135"/>
      <c r="N75" s="51" t="s">
        <v>41</v>
      </c>
      <c r="O75" s="55">
        <v>1</v>
      </c>
      <c r="P75" s="52">
        <f t="shared" si="20"/>
        <v>1685.63</v>
      </c>
      <c r="Q75" s="140"/>
      <c r="R75" s="138"/>
      <c r="W75" s="54" t="str">
        <f t="shared" si="21"/>
        <v>mkckdvol -dev IBM.2107-75KYB71 -extpool P1 -cap 32760 -eam rotateexts -sam ese -name ckd_KYB71_#h 673F-677F</v>
      </c>
    </row>
    <row r="76" spans="1:23" ht="13.15" customHeight="1" x14ac:dyDescent="0.2">
      <c r="A76" s="47" t="s">
        <v>15</v>
      </c>
      <c r="B76" s="47" t="s">
        <v>27</v>
      </c>
      <c r="C76" s="48" t="s">
        <v>28</v>
      </c>
      <c r="D76" s="49">
        <v>20</v>
      </c>
      <c r="E76" s="136"/>
      <c r="F76" s="135"/>
      <c r="G76" s="50" t="str">
        <f t="shared" si="17"/>
        <v>6780-6793</v>
      </c>
      <c r="H76" s="49" t="str">
        <f t="shared" si="18"/>
        <v>6780</v>
      </c>
      <c r="I76" s="49" t="str">
        <f t="shared" si="19"/>
        <v>6793</v>
      </c>
      <c r="J76" s="135"/>
      <c r="K76" s="135"/>
      <c r="L76" s="135"/>
      <c r="M76" s="135"/>
      <c r="N76" s="51" t="s">
        <v>41</v>
      </c>
      <c r="O76" s="55">
        <v>1</v>
      </c>
      <c r="P76" s="52">
        <f t="shared" si="20"/>
        <v>52.86</v>
      </c>
      <c r="Q76" s="140"/>
      <c r="R76" s="138"/>
      <c r="W76" s="54" t="str">
        <f t="shared" si="21"/>
        <v>mkckdvol -dev IBM.2107-75KYB71 -extpool P1 -cap 3339 -eam rotateexts -sam ese -name ckd_KYB71_#h 6780-6793</v>
      </c>
    </row>
    <row r="77" spans="1:23" ht="13.15" customHeight="1" x14ac:dyDescent="0.2">
      <c r="A77" s="47" t="s">
        <v>15</v>
      </c>
      <c r="B77" s="47" t="s">
        <v>23</v>
      </c>
      <c r="C77" s="48" t="s">
        <v>24</v>
      </c>
      <c r="D77" s="49">
        <v>39</v>
      </c>
      <c r="E77" s="136"/>
      <c r="F77" s="135"/>
      <c r="G77" s="50" t="str">
        <f t="shared" si="17"/>
        <v>6794-67BA</v>
      </c>
      <c r="H77" s="49" t="str">
        <f t="shared" si="18"/>
        <v>6794</v>
      </c>
      <c r="I77" s="49" t="str">
        <f t="shared" si="19"/>
        <v>67BA</v>
      </c>
      <c r="J77" s="135"/>
      <c r="K77" s="135"/>
      <c r="L77" s="135"/>
      <c r="M77" s="135"/>
      <c r="N77" s="51" t="s">
        <v>41</v>
      </c>
      <c r="O77" s="55">
        <v>1</v>
      </c>
      <c r="P77" s="52">
        <f t="shared" si="20"/>
        <v>2022.76</v>
      </c>
      <c r="Q77" s="140"/>
      <c r="R77" s="138"/>
      <c r="W77" s="54" t="str">
        <f t="shared" si="21"/>
        <v>mkckdvol -dev IBM.2107-75KYB71 -extpool P1 -cap 65520 -eam rotateexts -sam ese -name ckd_KYB71_#h 6794-67BA</v>
      </c>
    </row>
    <row r="78" spans="1:23" ht="13.15" customHeight="1" x14ac:dyDescent="0.2">
      <c r="A78" s="47" t="s">
        <v>15</v>
      </c>
      <c r="B78" s="47" t="s">
        <v>29</v>
      </c>
      <c r="C78" s="48" t="s">
        <v>30</v>
      </c>
      <c r="D78" s="49">
        <v>3</v>
      </c>
      <c r="E78" s="136"/>
      <c r="F78" s="135"/>
      <c r="G78" s="50" t="str">
        <f t="shared" si="17"/>
        <v>67BB-67BD</v>
      </c>
      <c r="H78" s="49" t="str">
        <f t="shared" si="18"/>
        <v>67BB</v>
      </c>
      <c r="I78" s="49" t="str">
        <f t="shared" si="19"/>
        <v>67BD</v>
      </c>
      <c r="J78" s="135"/>
      <c r="K78" s="135"/>
      <c r="L78" s="135"/>
      <c r="M78" s="135"/>
      <c r="N78" s="51" t="s">
        <v>41</v>
      </c>
      <c r="O78" s="55">
        <v>1</v>
      </c>
      <c r="P78" s="52">
        <f t="shared" si="20"/>
        <v>623.78</v>
      </c>
      <c r="Q78" s="140"/>
      <c r="R78" s="138"/>
      <c r="W78" s="54" t="str">
        <f t="shared" si="21"/>
        <v>mkckdvol -dev IBM.2107-75KYB71 -extpool P1 -cap 262668 -eam rotateexts -sam ese -name ckd_KYB71_#h 67BB-67BD</v>
      </c>
    </row>
    <row r="79" spans="1:23" ht="13.15" customHeight="1" x14ac:dyDescent="0.2">
      <c r="A79" s="47" t="s">
        <v>15</v>
      </c>
      <c r="B79" s="47" t="s">
        <v>23</v>
      </c>
      <c r="C79" s="48" t="s">
        <v>24</v>
      </c>
      <c r="D79" s="49">
        <v>15</v>
      </c>
      <c r="E79" s="136"/>
      <c r="F79" s="135"/>
      <c r="G79" s="50" t="str">
        <f t="shared" si="17"/>
        <v>67BE-67CC</v>
      </c>
      <c r="H79" s="49" t="str">
        <f t="shared" si="18"/>
        <v>67BE</v>
      </c>
      <c r="I79" s="49" t="str">
        <f t="shared" si="19"/>
        <v>67CC</v>
      </c>
      <c r="J79" s="135"/>
      <c r="K79" s="135"/>
      <c r="L79" s="135"/>
      <c r="M79" s="135"/>
      <c r="N79" s="51" t="s">
        <v>41</v>
      </c>
      <c r="O79" s="55">
        <v>1</v>
      </c>
      <c r="P79" s="52">
        <f t="shared" si="20"/>
        <v>777.98</v>
      </c>
      <c r="Q79" s="140"/>
      <c r="R79" s="138"/>
      <c r="W79" s="54" t="str">
        <f t="shared" si="21"/>
        <v>mkckdvol -dev IBM.2107-75KYB71 -extpool P1 -cap 65520 -eam rotateexts -sam ese -name ckd_KYB71_#h 67BE-67CC</v>
      </c>
    </row>
    <row r="80" spans="1:23" ht="13.15" customHeight="1" x14ac:dyDescent="0.2">
      <c r="A80" s="47" t="s">
        <v>15</v>
      </c>
      <c r="B80" s="47" t="s">
        <v>29</v>
      </c>
      <c r="C80" s="48" t="s">
        <v>30</v>
      </c>
      <c r="D80" s="49">
        <v>3</v>
      </c>
      <c r="E80" s="136"/>
      <c r="F80" s="135"/>
      <c r="G80" s="50" t="str">
        <f t="shared" si="17"/>
        <v>67CD-67CF</v>
      </c>
      <c r="H80" s="49" t="str">
        <f t="shared" si="18"/>
        <v>67CD</v>
      </c>
      <c r="I80" s="49" t="str">
        <f t="shared" si="19"/>
        <v>67CF</v>
      </c>
      <c r="J80" s="135"/>
      <c r="K80" s="135"/>
      <c r="L80" s="135"/>
      <c r="M80" s="135"/>
      <c r="N80" s="51" t="s">
        <v>41</v>
      </c>
      <c r="O80" s="55">
        <v>1</v>
      </c>
      <c r="P80" s="52">
        <f t="shared" si="20"/>
        <v>623.78</v>
      </c>
      <c r="Q80" s="140"/>
      <c r="R80" s="138"/>
      <c r="W80" s="54" t="str">
        <f t="shared" si="21"/>
        <v>mkckdvol -dev IBM.2107-75KYB71 -extpool P1 -cap 262668 -eam rotateexts -sam ese -name ckd_KYB71_#h 67CD-67CF</v>
      </c>
    </row>
    <row r="81" spans="1:23" s="25" customFormat="1" ht="12.75" customHeight="1" x14ac:dyDescent="0.2">
      <c r="A81" s="26" t="s">
        <v>15</v>
      </c>
      <c r="B81" s="26" t="s">
        <v>23</v>
      </c>
      <c r="C81" s="27" t="s">
        <v>24</v>
      </c>
      <c r="D81" s="28">
        <v>14</v>
      </c>
      <c r="E81" s="29"/>
      <c r="F81" s="30"/>
      <c r="G81" s="31" t="str">
        <f t="shared" si="17"/>
        <v>67D0-67DD</v>
      </c>
      <c r="H81" s="32" t="str">
        <f t="shared" si="18"/>
        <v>67D0</v>
      </c>
      <c r="I81" s="32" t="str">
        <f t="shared" si="19"/>
        <v>67DD</v>
      </c>
      <c r="J81" s="31"/>
      <c r="K81" s="33"/>
      <c r="L81" s="34"/>
      <c r="M81" s="33"/>
      <c r="N81" s="31" t="s">
        <v>41</v>
      </c>
      <c r="O81" s="35">
        <v>1</v>
      </c>
      <c r="P81" s="36">
        <f t="shared" si="20"/>
        <v>726.12</v>
      </c>
      <c r="Q81" s="37"/>
      <c r="R81" s="38"/>
      <c r="W81" s="25" t="str">
        <f t="shared" si="21"/>
        <v>mkckdvol -dev IBM.2107-75KYB71 -extpool P1 -cap 65520 -eam rotateexts -sam ese -name ckd_KYB71_#h 67D0-67DD</v>
      </c>
    </row>
    <row r="82" spans="1:23" x14ac:dyDescent="0.2">
      <c r="A82" s="47" t="s">
        <v>15</v>
      </c>
      <c r="B82" s="47" t="s">
        <v>16</v>
      </c>
      <c r="C82" s="48" t="s">
        <v>17</v>
      </c>
      <c r="D82" s="49">
        <v>1</v>
      </c>
      <c r="E82" s="133">
        <v>222</v>
      </c>
      <c r="F82" s="133" t="str">
        <f>DEC2HEX(HEX2DEC(F72)+1)</f>
        <v>68</v>
      </c>
      <c r="G82" s="50" t="str">
        <f t="shared" si="17"/>
        <v>6800-6800</v>
      </c>
      <c r="H82" s="49" t="str">
        <f>DEC2HEX(HEX2DEC(H72)+256)</f>
        <v>6800</v>
      </c>
      <c r="I82" s="49" t="str">
        <f>DEC2HEX(HEX2DEC(I72)+256)</f>
        <v>6800</v>
      </c>
      <c r="J82" s="133" t="str">
        <f>DEC2HEX(HEX2DEC(J72)+256)</f>
        <v>68E0</v>
      </c>
      <c r="K82" s="133" t="str">
        <f>DEC2HEX(HEX2DEC(K72)+256)</f>
        <v>68FF</v>
      </c>
      <c r="L82" s="133">
        <f>(HEX2DEC(K82)-HEX2DEC(J82))+1</f>
        <v>32</v>
      </c>
      <c r="M82" s="133" t="str">
        <f>DEC2HEX(HEX2DEC(M72)+256)</f>
        <v>680E</v>
      </c>
      <c r="N82" s="51" t="s">
        <v>41</v>
      </c>
      <c r="O82" s="50" t="s">
        <v>22</v>
      </c>
      <c r="P82" s="52">
        <f t="shared" si="20"/>
        <v>0.88</v>
      </c>
      <c r="Q82" s="139">
        <f>SUM(P82:P90)</f>
        <v>7904.94</v>
      </c>
      <c r="R82" s="137" t="s">
        <v>138</v>
      </c>
      <c r="W82" s="54" t="str">
        <f t="shared" si="21"/>
        <v>mkckdvol -dev IBM.2107-75KYB71 -extpool P0 -cap 1113 -eam rotateexts -sam ese -name ckd_KYB71_#h 6800-6800</v>
      </c>
    </row>
    <row r="83" spans="1:23" ht="13.15" customHeight="1" x14ac:dyDescent="0.2">
      <c r="A83" s="47" t="s">
        <v>15</v>
      </c>
      <c r="B83" s="47" t="s">
        <v>18</v>
      </c>
      <c r="C83" s="48" t="s">
        <v>19</v>
      </c>
      <c r="D83" s="49">
        <v>25</v>
      </c>
      <c r="E83" s="136"/>
      <c r="F83" s="135"/>
      <c r="G83" s="50" t="str">
        <f t="shared" si="17"/>
        <v>6801-6819</v>
      </c>
      <c r="H83" s="49" t="str">
        <f t="shared" ref="H83:H91" si="22">DEC2HEX(HEX2DEC(I82)+1)</f>
        <v>6801</v>
      </c>
      <c r="I83" s="49" t="str">
        <f t="shared" ref="I83:I91" si="23">DEC2HEX(HEX2DEC(H83)+D83-1)</f>
        <v>6819</v>
      </c>
      <c r="J83" s="135"/>
      <c r="K83" s="135"/>
      <c r="L83" s="135"/>
      <c r="M83" s="135"/>
      <c r="N83" s="51" t="s">
        <v>41</v>
      </c>
      <c r="O83" s="55">
        <v>0</v>
      </c>
      <c r="P83" s="52">
        <f t="shared" si="20"/>
        <v>198.24</v>
      </c>
      <c r="Q83" s="140"/>
      <c r="R83" s="138"/>
      <c r="W83" s="54" t="str">
        <f t="shared" si="21"/>
        <v>mkckdvol -dev IBM.2107-75KYB71 -extpool P0 -cap 10017 -eam rotateexts -sam ese -name ckd_KYB71_#h 6801-6819</v>
      </c>
    </row>
    <row r="84" spans="1:23" ht="13.15" customHeight="1" x14ac:dyDescent="0.2">
      <c r="A84" s="47" t="s">
        <v>15</v>
      </c>
      <c r="B84" s="47" t="s">
        <v>23</v>
      </c>
      <c r="C84" s="48" t="s">
        <v>24</v>
      </c>
      <c r="D84" s="49">
        <v>37</v>
      </c>
      <c r="E84" s="136"/>
      <c r="F84" s="135"/>
      <c r="G84" s="50" t="str">
        <f t="shared" si="17"/>
        <v>681A-683E</v>
      </c>
      <c r="H84" s="49" t="str">
        <f t="shared" si="22"/>
        <v>681A</v>
      </c>
      <c r="I84" s="49" t="str">
        <f t="shared" si="23"/>
        <v>683E</v>
      </c>
      <c r="J84" s="135"/>
      <c r="K84" s="135"/>
      <c r="L84" s="135"/>
      <c r="M84" s="135"/>
      <c r="N84" s="51" t="s">
        <v>41</v>
      </c>
      <c r="O84" s="55">
        <v>0</v>
      </c>
      <c r="P84" s="52">
        <f t="shared" si="20"/>
        <v>1919.03</v>
      </c>
      <c r="Q84" s="140"/>
      <c r="R84" s="138"/>
      <c r="W84" s="54" t="str">
        <f t="shared" si="21"/>
        <v>mkckdvol -dev IBM.2107-75KYB71 -extpool P0 -cap 65520 -eam rotateexts -sam ese -name ckd_KYB71_#h 681A-683E</v>
      </c>
    </row>
    <row r="85" spans="1:23" ht="13.15" customHeight="1" x14ac:dyDescent="0.2">
      <c r="A85" s="47" t="s">
        <v>15</v>
      </c>
      <c r="B85" s="47" t="s">
        <v>25</v>
      </c>
      <c r="C85" s="48" t="s">
        <v>26</v>
      </c>
      <c r="D85" s="49">
        <v>65</v>
      </c>
      <c r="E85" s="136"/>
      <c r="F85" s="135"/>
      <c r="G85" s="50" t="str">
        <f t="shared" si="17"/>
        <v>683F-687F</v>
      </c>
      <c r="H85" s="49" t="str">
        <f t="shared" si="22"/>
        <v>683F</v>
      </c>
      <c r="I85" s="49" t="str">
        <f t="shared" si="23"/>
        <v>687F</v>
      </c>
      <c r="J85" s="135"/>
      <c r="K85" s="135"/>
      <c r="L85" s="135"/>
      <c r="M85" s="135"/>
      <c r="N85" s="51" t="s">
        <v>41</v>
      </c>
      <c r="O85" s="55">
        <v>0</v>
      </c>
      <c r="P85" s="52">
        <f t="shared" si="20"/>
        <v>1685.63</v>
      </c>
      <c r="Q85" s="140"/>
      <c r="R85" s="138"/>
      <c r="W85" s="54" t="str">
        <f t="shared" si="21"/>
        <v>mkckdvol -dev IBM.2107-75KYB71 -extpool P0 -cap 32760 -eam rotateexts -sam ese -name ckd_KYB71_#h 683F-687F</v>
      </c>
    </row>
    <row r="86" spans="1:23" ht="13.15" customHeight="1" x14ac:dyDescent="0.2">
      <c r="A86" s="47" t="s">
        <v>15</v>
      </c>
      <c r="B86" s="47" t="s">
        <v>27</v>
      </c>
      <c r="C86" s="48" t="s">
        <v>28</v>
      </c>
      <c r="D86" s="49">
        <v>20</v>
      </c>
      <c r="E86" s="136"/>
      <c r="F86" s="135"/>
      <c r="G86" s="50" t="str">
        <f t="shared" si="17"/>
        <v>6880-6893</v>
      </c>
      <c r="H86" s="49" t="str">
        <f t="shared" si="22"/>
        <v>6880</v>
      </c>
      <c r="I86" s="49" t="str">
        <f t="shared" si="23"/>
        <v>6893</v>
      </c>
      <c r="J86" s="135"/>
      <c r="K86" s="135"/>
      <c r="L86" s="135"/>
      <c r="M86" s="135"/>
      <c r="N86" s="51" t="s">
        <v>41</v>
      </c>
      <c r="O86" s="55">
        <v>0</v>
      </c>
      <c r="P86" s="52">
        <f t="shared" si="20"/>
        <v>52.86</v>
      </c>
      <c r="Q86" s="140"/>
      <c r="R86" s="138"/>
      <c r="W86" s="54" t="str">
        <f t="shared" si="21"/>
        <v>mkckdvol -dev IBM.2107-75KYB71 -extpool P0 -cap 3339 -eam rotateexts -sam ese -name ckd_KYB71_#h 6880-6893</v>
      </c>
    </row>
    <row r="87" spans="1:23" ht="13.15" customHeight="1" x14ac:dyDescent="0.2">
      <c r="A87" s="47" t="s">
        <v>15</v>
      </c>
      <c r="B87" s="47" t="s">
        <v>23</v>
      </c>
      <c r="C87" s="48" t="s">
        <v>24</v>
      </c>
      <c r="D87" s="49">
        <v>39</v>
      </c>
      <c r="E87" s="136"/>
      <c r="F87" s="135"/>
      <c r="G87" s="50" t="str">
        <f t="shared" si="17"/>
        <v>6894-68BA</v>
      </c>
      <c r="H87" s="49" t="str">
        <f t="shared" si="22"/>
        <v>6894</v>
      </c>
      <c r="I87" s="49" t="str">
        <f t="shared" si="23"/>
        <v>68BA</v>
      </c>
      <c r="J87" s="135"/>
      <c r="K87" s="135"/>
      <c r="L87" s="135"/>
      <c r="M87" s="135"/>
      <c r="N87" s="51" t="s">
        <v>41</v>
      </c>
      <c r="O87" s="55">
        <v>0</v>
      </c>
      <c r="P87" s="52">
        <f t="shared" si="20"/>
        <v>2022.76</v>
      </c>
      <c r="Q87" s="140"/>
      <c r="R87" s="138"/>
      <c r="W87" s="54" t="str">
        <f t="shared" si="21"/>
        <v>mkckdvol -dev IBM.2107-75KYB71 -extpool P0 -cap 65520 -eam rotateexts -sam ese -name ckd_KYB71_#h 6894-68BA</v>
      </c>
    </row>
    <row r="88" spans="1:23" ht="13.15" customHeight="1" x14ac:dyDescent="0.2">
      <c r="A88" s="47" t="s">
        <v>15</v>
      </c>
      <c r="B88" s="47" t="s">
        <v>29</v>
      </c>
      <c r="C88" s="48" t="s">
        <v>30</v>
      </c>
      <c r="D88" s="49">
        <v>3</v>
      </c>
      <c r="E88" s="136"/>
      <c r="F88" s="135"/>
      <c r="G88" s="50" t="str">
        <f t="shared" si="17"/>
        <v>68BB-68BD</v>
      </c>
      <c r="H88" s="49" t="str">
        <f t="shared" si="22"/>
        <v>68BB</v>
      </c>
      <c r="I88" s="49" t="str">
        <f t="shared" si="23"/>
        <v>68BD</v>
      </c>
      <c r="J88" s="135"/>
      <c r="K88" s="135"/>
      <c r="L88" s="135"/>
      <c r="M88" s="135"/>
      <c r="N88" s="51" t="s">
        <v>41</v>
      </c>
      <c r="O88" s="55">
        <v>0</v>
      </c>
      <c r="P88" s="52">
        <f t="shared" si="20"/>
        <v>623.78</v>
      </c>
      <c r="Q88" s="140"/>
      <c r="R88" s="138"/>
      <c r="W88" s="54" t="str">
        <f t="shared" si="21"/>
        <v>mkckdvol -dev IBM.2107-75KYB71 -extpool P0 -cap 262668 -eam rotateexts -sam ese -name ckd_KYB71_#h 68BB-68BD</v>
      </c>
    </row>
    <row r="89" spans="1:23" ht="13.15" customHeight="1" x14ac:dyDescent="0.2">
      <c r="A89" s="47" t="s">
        <v>15</v>
      </c>
      <c r="B89" s="47" t="s">
        <v>23</v>
      </c>
      <c r="C89" s="48" t="s">
        <v>24</v>
      </c>
      <c r="D89" s="49">
        <v>15</v>
      </c>
      <c r="E89" s="136"/>
      <c r="F89" s="135"/>
      <c r="G89" s="50" t="str">
        <f t="shared" si="17"/>
        <v>68BE-68CC</v>
      </c>
      <c r="H89" s="49" t="str">
        <f t="shared" si="22"/>
        <v>68BE</v>
      </c>
      <c r="I89" s="49" t="str">
        <f t="shared" si="23"/>
        <v>68CC</v>
      </c>
      <c r="J89" s="135"/>
      <c r="K89" s="135"/>
      <c r="L89" s="135"/>
      <c r="M89" s="135"/>
      <c r="N89" s="51" t="s">
        <v>41</v>
      </c>
      <c r="O89" s="55">
        <v>0</v>
      </c>
      <c r="P89" s="52">
        <f t="shared" si="20"/>
        <v>777.98</v>
      </c>
      <c r="Q89" s="140"/>
      <c r="R89" s="138"/>
      <c r="W89" s="54" t="str">
        <f t="shared" si="21"/>
        <v>mkckdvol -dev IBM.2107-75KYB71 -extpool P0 -cap 65520 -eam rotateexts -sam ese -name ckd_KYB71_#h 68BE-68CC</v>
      </c>
    </row>
    <row r="90" spans="1:23" ht="13.15" customHeight="1" x14ac:dyDescent="0.2">
      <c r="A90" s="47" t="s">
        <v>15</v>
      </c>
      <c r="B90" s="47" t="s">
        <v>29</v>
      </c>
      <c r="C90" s="48" t="s">
        <v>30</v>
      </c>
      <c r="D90" s="49">
        <v>3</v>
      </c>
      <c r="E90" s="136"/>
      <c r="F90" s="135"/>
      <c r="G90" s="50" t="str">
        <f t="shared" si="17"/>
        <v>68CD-68CF</v>
      </c>
      <c r="H90" s="49" t="str">
        <f t="shared" si="22"/>
        <v>68CD</v>
      </c>
      <c r="I90" s="49" t="str">
        <f t="shared" si="23"/>
        <v>68CF</v>
      </c>
      <c r="J90" s="135"/>
      <c r="K90" s="135"/>
      <c r="L90" s="135"/>
      <c r="M90" s="135"/>
      <c r="N90" s="51" t="s">
        <v>41</v>
      </c>
      <c r="O90" s="55">
        <v>0</v>
      </c>
      <c r="P90" s="52">
        <f t="shared" si="20"/>
        <v>623.78</v>
      </c>
      <c r="Q90" s="140"/>
      <c r="R90" s="138"/>
      <c r="W90" s="54" t="str">
        <f t="shared" si="21"/>
        <v>mkckdvol -dev IBM.2107-75KYB71 -extpool P0 -cap 262668 -eam rotateexts -sam ese -name ckd_KYB71_#h 68CD-68CF</v>
      </c>
    </row>
    <row r="91" spans="1:23" s="25" customFormat="1" ht="12.75" customHeight="1" x14ac:dyDescent="0.2">
      <c r="A91" s="26" t="s">
        <v>15</v>
      </c>
      <c r="B91" s="26" t="s">
        <v>23</v>
      </c>
      <c r="C91" s="27" t="s">
        <v>24</v>
      </c>
      <c r="D91" s="28">
        <v>14</v>
      </c>
      <c r="E91" s="29"/>
      <c r="F91" s="30"/>
      <c r="G91" s="31" t="str">
        <f t="shared" si="17"/>
        <v>68D0-68DD</v>
      </c>
      <c r="H91" s="32" t="str">
        <f t="shared" si="22"/>
        <v>68D0</v>
      </c>
      <c r="I91" s="32" t="str">
        <f t="shared" si="23"/>
        <v>68DD</v>
      </c>
      <c r="J91" s="31"/>
      <c r="K91" s="33"/>
      <c r="L91" s="34"/>
      <c r="M91" s="33"/>
      <c r="N91" s="31" t="s">
        <v>41</v>
      </c>
      <c r="O91" s="35">
        <v>0</v>
      </c>
      <c r="P91" s="36">
        <f t="shared" si="20"/>
        <v>726.12</v>
      </c>
      <c r="Q91" s="37"/>
      <c r="R91" s="38"/>
      <c r="W91" s="25" t="str">
        <f t="shared" si="21"/>
        <v>mkckdvol -dev IBM.2107-75KYB71 -extpool P0 -cap 65520 -eam rotateexts -sam ese -name ckd_KYB71_#h 68D0-68DD</v>
      </c>
    </row>
    <row r="92" spans="1:23" x14ac:dyDescent="0.2">
      <c r="A92" s="47" t="s">
        <v>15</v>
      </c>
      <c r="B92" s="47" t="s">
        <v>16</v>
      </c>
      <c r="C92" s="48" t="s">
        <v>17</v>
      </c>
      <c r="D92" s="49">
        <v>1</v>
      </c>
      <c r="E92" s="133">
        <v>222</v>
      </c>
      <c r="F92" s="133" t="str">
        <f>DEC2HEX(HEX2DEC(F82)+1)</f>
        <v>69</v>
      </c>
      <c r="G92" s="50" t="str">
        <f t="shared" si="17"/>
        <v>6900-6900</v>
      </c>
      <c r="H92" s="49" t="str">
        <f>DEC2HEX(HEX2DEC(H82)+256)</f>
        <v>6900</v>
      </c>
      <c r="I92" s="49" t="str">
        <f>DEC2HEX(HEX2DEC(I82)+256)</f>
        <v>6900</v>
      </c>
      <c r="J92" s="133" t="str">
        <f>DEC2HEX(HEX2DEC(J82)+256)</f>
        <v>69E0</v>
      </c>
      <c r="K92" s="133" t="str">
        <f>DEC2HEX(HEX2DEC(K82)+256)</f>
        <v>69FF</v>
      </c>
      <c r="L92" s="133">
        <f>(HEX2DEC(K92)-HEX2DEC(J92))+1</f>
        <v>32</v>
      </c>
      <c r="M92" s="133" t="str">
        <f>DEC2HEX(HEX2DEC(M82)+256)</f>
        <v>690E</v>
      </c>
      <c r="N92" s="51" t="s">
        <v>41</v>
      </c>
      <c r="O92" s="50" t="s">
        <v>16</v>
      </c>
      <c r="P92" s="52">
        <f t="shared" si="20"/>
        <v>0.88</v>
      </c>
      <c r="Q92" s="139">
        <f>SUM(P92:P100)</f>
        <v>7904.94</v>
      </c>
      <c r="R92" s="137" t="s">
        <v>138</v>
      </c>
      <c r="W92" s="54" t="str">
        <f t="shared" si="21"/>
        <v>mkckdvol -dev IBM.2107-75KYB71 -extpool P1 -cap 1113 -eam rotateexts -sam ese -name ckd_KYB71_#h 6900-6900</v>
      </c>
    </row>
    <row r="93" spans="1:23" ht="13.15" customHeight="1" x14ac:dyDescent="0.2">
      <c r="A93" s="47" t="s">
        <v>15</v>
      </c>
      <c r="B93" s="47" t="s">
        <v>18</v>
      </c>
      <c r="C93" s="48" t="s">
        <v>19</v>
      </c>
      <c r="D93" s="49">
        <v>25</v>
      </c>
      <c r="E93" s="136"/>
      <c r="F93" s="135"/>
      <c r="G93" s="50" t="str">
        <f t="shared" si="17"/>
        <v>6901-6919</v>
      </c>
      <c r="H93" s="49" t="str">
        <f t="shared" ref="H93:H101" si="24">DEC2HEX(HEX2DEC(I92)+1)</f>
        <v>6901</v>
      </c>
      <c r="I93" s="49" t="str">
        <f t="shared" ref="I93:I101" si="25">DEC2HEX(HEX2DEC(H93)+D93-1)</f>
        <v>6919</v>
      </c>
      <c r="J93" s="135"/>
      <c r="K93" s="135"/>
      <c r="L93" s="135"/>
      <c r="M93" s="135"/>
      <c r="N93" s="51" t="s">
        <v>41</v>
      </c>
      <c r="O93" s="55">
        <v>1</v>
      </c>
      <c r="P93" s="52">
        <f t="shared" si="20"/>
        <v>198.24</v>
      </c>
      <c r="Q93" s="140"/>
      <c r="R93" s="138"/>
      <c r="W93" s="54" t="str">
        <f t="shared" si="21"/>
        <v>mkckdvol -dev IBM.2107-75KYB71 -extpool P1 -cap 10017 -eam rotateexts -sam ese -name ckd_KYB71_#h 6901-6919</v>
      </c>
    </row>
    <row r="94" spans="1:23" ht="13.15" customHeight="1" x14ac:dyDescent="0.2">
      <c r="A94" s="47" t="s">
        <v>15</v>
      </c>
      <c r="B94" s="47" t="s">
        <v>23</v>
      </c>
      <c r="C94" s="48" t="s">
        <v>24</v>
      </c>
      <c r="D94" s="49">
        <v>37</v>
      </c>
      <c r="E94" s="136"/>
      <c r="F94" s="135"/>
      <c r="G94" s="50" t="str">
        <f t="shared" si="17"/>
        <v>691A-693E</v>
      </c>
      <c r="H94" s="49" t="str">
        <f t="shared" si="24"/>
        <v>691A</v>
      </c>
      <c r="I94" s="49" t="str">
        <f t="shared" si="25"/>
        <v>693E</v>
      </c>
      <c r="J94" s="135"/>
      <c r="K94" s="135"/>
      <c r="L94" s="135"/>
      <c r="M94" s="135"/>
      <c r="N94" s="51" t="s">
        <v>41</v>
      </c>
      <c r="O94" s="55">
        <v>1</v>
      </c>
      <c r="P94" s="52">
        <f t="shared" si="20"/>
        <v>1919.03</v>
      </c>
      <c r="Q94" s="140"/>
      <c r="R94" s="138"/>
      <c r="W94" s="54" t="str">
        <f t="shared" si="21"/>
        <v>mkckdvol -dev IBM.2107-75KYB71 -extpool P1 -cap 65520 -eam rotateexts -sam ese -name ckd_KYB71_#h 691A-693E</v>
      </c>
    </row>
    <row r="95" spans="1:23" ht="13.15" customHeight="1" x14ac:dyDescent="0.2">
      <c r="A95" s="47" t="s">
        <v>15</v>
      </c>
      <c r="B95" s="47" t="s">
        <v>25</v>
      </c>
      <c r="C95" s="48" t="s">
        <v>26</v>
      </c>
      <c r="D95" s="49">
        <v>65</v>
      </c>
      <c r="E95" s="136"/>
      <c r="F95" s="135"/>
      <c r="G95" s="50" t="str">
        <f t="shared" si="17"/>
        <v>693F-697F</v>
      </c>
      <c r="H95" s="49" t="str">
        <f t="shared" si="24"/>
        <v>693F</v>
      </c>
      <c r="I95" s="49" t="str">
        <f t="shared" si="25"/>
        <v>697F</v>
      </c>
      <c r="J95" s="135"/>
      <c r="K95" s="135"/>
      <c r="L95" s="135"/>
      <c r="M95" s="135"/>
      <c r="N95" s="51" t="s">
        <v>41</v>
      </c>
      <c r="O95" s="55">
        <v>1</v>
      </c>
      <c r="P95" s="52">
        <f t="shared" si="20"/>
        <v>1685.63</v>
      </c>
      <c r="Q95" s="140"/>
      <c r="R95" s="138"/>
      <c r="W95" s="54" t="str">
        <f t="shared" si="21"/>
        <v>mkckdvol -dev IBM.2107-75KYB71 -extpool P1 -cap 32760 -eam rotateexts -sam ese -name ckd_KYB71_#h 693F-697F</v>
      </c>
    </row>
    <row r="96" spans="1:23" ht="13.15" customHeight="1" x14ac:dyDescent="0.2">
      <c r="A96" s="47" t="s">
        <v>15</v>
      </c>
      <c r="B96" s="47" t="s">
        <v>27</v>
      </c>
      <c r="C96" s="48" t="s">
        <v>28</v>
      </c>
      <c r="D96" s="49">
        <v>20</v>
      </c>
      <c r="E96" s="136"/>
      <c r="F96" s="135"/>
      <c r="G96" s="50" t="str">
        <f t="shared" si="17"/>
        <v>6980-6993</v>
      </c>
      <c r="H96" s="49" t="str">
        <f t="shared" si="24"/>
        <v>6980</v>
      </c>
      <c r="I96" s="49" t="str">
        <f t="shared" si="25"/>
        <v>6993</v>
      </c>
      <c r="J96" s="135"/>
      <c r="K96" s="135"/>
      <c r="L96" s="135"/>
      <c r="M96" s="135"/>
      <c r="N96" s="51" t="s">
        <v>41</v>
      </c>
      <c r="O96" s="55">
        <v>1</v>
      </c>
      <c r="P96" s="52">
        <f t="shared" si="20"/>
        <v>52.86</v>
      </c>
      <c r="Q96" s="140"/>
      <c r="R96" s="138"/>
      <c r="W96" s="54" t="str">
        <f t="shared" si="21"/>
        <v>mkckdvol -dev IBM.2107-75KYB71 -extpool P1 -cap 3339 -eam rotateexts -sam ese -name ckd_KYB71_#h 6980-6993</v>
      </c>
    </row>
    <row r="97" spans="1:23" ht="13.15" customHeight="1" x14ac:dyDescent="0.2">
      <c r="A97" s="47" t="s">
        <v>15</v>
      </c>
      <c r="B97" s="47" t="s">
        <v>23</v>
      </c>
      <c r="C97" s="48" t="s">
        <v>24</v>
      </c>
      <c r="D97" s="49">
        <v>39</v>
      </c>
      <c r="E97" s="136"/>
      <c r="F97" s="135"/>
      <c r="G97" s="50" t="str">
        <f t="shared" si="17"/>
        <v>6994-69BA</v>
      </c>
      <c r="H97" s="49" t="str">
        <f t="shared" si="24"/>
        <v>6994</v>
      </c>
      <c r="I97" s="49" t="str">
        <f t="shared" si="25"/>
        <v>69BA</v>
      </c>
      <c r="J97" s="135"/>
      <c r="K97" s="135"/>
      <c r="L97" s="135"/>
      <c r="M97" s="135"/>
      <c r="N97" s="51" t="s">
        <v>41</v>
      </c>
      <c r="O97" s="55">
        <v>1</v>
      </c>
      <c r="P97" s="52">
        <f t="shared" si="20"/>
        <v>2022.76</v>
      </c>
      <c r="Q97" s="140"/>
      <c r="R97" s="138"/>
      <c r="W97" s="54" t="str">
        <f t="shared" si="21"/>
        <v>mkckdvol -dev IBM.2107-75KYB71 -extpool P1 -cap 65520 -eam rotateexts -sam ese -name ckd_KYB71_#h 6994-69BA</v>
      </c>
    </row>
    <row r="98" spans="1:23" ht="13.15" customHeight="1" x14ac:dyDescent="0.2">
      <c r="A98" s="47" t="s">
        <v>15</v>
      </c>
      <c r="B98" s="47" t="s">
        <v>29</v>
      </c>
      <c r="C98" s="48" t="s">
        <v>30</v>
      </c>
      <c r="D98" s="49">
        <v>3</v>
      </c>
      <c r="E98" s="136"/>
      <c r="F98" s="135"/>
      <c r="G98" s="50" t="str">
        <f t="shared" si="17"/>
        <v>69BB-69BD</v>
      </c>
      <c r="H98" s="49" t="str">
        <f t="shared" si="24"/>
        <v>69BB</v>
      </c>
      <c r="I98" s="49" t="str">
        <f t="shared" si="25"/>
        <v>69BD</v>
      </c>
      <c r="J98" s="135"/>
      <c r="K98" s="135"/>
      <c r="L98" s="135"/>
      <c r="M98" s="135"/>
      <c r="N98" s="51" t="s">
        <v>41</v>
      </c>
      <c r="O98" s="55">
        <v>1</v>
      </c>
      <c r="P98" s="52">
        <f t="shared" si="20"/>
        <v>623.78</v>
      </c>
      <c r="Q98" s="140"/>
      <c r="R98" s="138"/>
      <c r="W98" s="54" t="str">
        <f t="shared" si="21"/>
        <v>mkckdvol -dev IBM.2107-75KYB71 -extpool P1 -cap 262668 -eam rotateexts -sam ese -name ckd_KYB71_#h 69BB-69BD</v>
      </c>
    </row>
    <row r="99" spans="1:23" ht="13.15" customHeight="1" x14ac:dyDescent="0.2">
      <c r="A99" s="47" t="s">
        <v>15</v>
      </c>
      <c r="B99" s="47" t="s">
        <v>23</v>
      </c>
      <c r="C99" s="48" t="s">
        <v>24</v>
      </c>
      <c r="D99" s="49">
        <v>15</v>
      </c>
      <c r="E99" s="136"/>
      <c r="F99" s="135"/>
      <c r="G99" s="50" t="str">
        <f t="shared" si="17"/>
        <v>69BE-69CC</v>
      </c>
      <c r="H99" s="49" t="str">
        <f t="shared" si="24"/>
        <v>69BE</v>
      </c>
      <c r="I99" s="49" t="str">
        <f t="shared" si="25"/>
        <v>69CC</v>
      </c>
      <c r="J99" s="135"/>
      <c r="K99" s="135"/>
      <c r="L99" s="135"/>
      <c r="M99" s="135"/>
      <c r="N99" s="51" t="s">
        <v>41</v>
      </c>
      <c r="O99" s="55">
        <v>1</v>
      </c>
      <c r="P99" s="52">
        <f t="shared" si="20"/>
        <v>777.98</v>
      </c>
      <c r="Q99" s="140"/>
      <c r="R99" s="138"/>
      <c r="W99" s="54" t="str">
        <f t="shared" si="21"/>
        <v>mkckdvol -dev IBM.2107-75KYB71 -extpool P1 -cap 65520 -eam rotateexts -sam ese -name ckd_KYB71_#h 69BE-69CC</v>
      </c>
    </row>
    <row r="100" spans="1:23" ht="13.15" customHeight="1" x14ac:dyDescent="0.2">
      <c r="A100" s="47" t="s">
        <v>15</v>
      </c>
      <c r="B100" s="47" t="s">
        <v>29</v>
      </c>
      <c r="C100" s="48" t="s">
        <v>30</v>
      </c>
      <c r="D100" s="49">
        <v>3</v>
      </c>
      <c r="E100" s="136"/>
      <c r="F100" s="135"/>
      <c r="G100" s="50" t="str">
        <f t="shared" si="17"/>
        <v>69CD-69CF</v>
      </c>
      <c r="H100" s="49" t="str">
        <f t="shared" si="24"/>
        <v>69CD</v>
      </c>
      <c r="I100" s="49" t="str">
        <f t="shared" si="25"/>
        <v>69CF</v>
      </c>
      <c r="J100" s="135"/>
      <c r="K100" s="135"/>
      <c r="L100" s="135"/>
      <c r="M100" s="135"/>
      <c r="N100" s="51" t="s">
        <v>41</v>
      </c>
      <c r="O100" s="55">
        <v>1</v>
      </c>
      <c r="P100" s="52">
        <f t="shared" si="20"/>
        <v>623.78</v>
      </c>
      <c r="Q100" s="140"/>
      <c r="R100" s="138"/>
      <c r="W100" s="54" t="str">
        <f t="shared" si="21"/>
        <v>mkckdvol -dev IBM.2107-75KYB71 -extpool P1 -cap 262668 -eam rotateexts -sam ese -name ckd_KYB71_#h 69CD-69CF</v>
      </c>
    </row>
    <row r="101" spans="1:23" s="25" customFormat="1" ht="12.75" customHeight="1" x14ac:dyDescent="0.2">
      <c r="A101" s="26" t="s">
        <v>15</v>
      </c>
      <c r="B101" s="26" t="s">
        <v>23</v>
      </c>
      <c r="C101" s="27" t="s">
        <v>24</v>
      </c>
      <c r="D101" s="28">
        <v>14</v>
      </c>
      <c r="E101" s="29"/>
      <c r="F101" s="30"/>
      <c r="G101" s="31" t="str">
        <f t="shared" si="17"/>
        <v>69D0-69DD</v>
      </c>
      <c r="H101" s="32" t="str">
        <f t="shared" si="24"/>
        <v>69D0</v>
      </c>
      <c r="I101" s="32" t="str">
        <f t="shared" si="25"/>
        <v>69DD</v>
      </c>
      <c r="J101" s="31"/>
      <c r="K101" s="33"/>
      <c r="L101" s="34"/>
      <c r="M101" s="33"/>
      <c r="N101" s="31" t="s">
        <v>41</v>
      </c>
      <c r="O101" s="35">
        <v>1</v>
      </c>
      <c r="P101" s="36">
        <f t="shared" si="20"/>
        <v>726.12</v>
      </c>
      <c r="Q101" s="37"/>
      <c r="R101" s="38"/>
      <c r="W101" s="25" t="str">
        <f t="shared" si="21"/>
        <v>mkckdvol -dev IBM.2107-75KYB71 -extpool P1 -cap 65520 -eam rotateexts -sam ese -name ckd_KYB71_#h 69D0-69DD</v>
      </c>
    </row>
    <row r="102" spans="1:23" x14ac:dyDescent="0.2">
      <c r="A102" s="47" t="s">
        <v>15</v>
      </c>
      <c r="B102" s="47" t="s">
        <v>16</v>
      </c>
      <c r="C102" s="48" t="s">
        <v>17</v>
      </c>
      <c r="D102" s="49">
        <v>1</v>
      </c>
      <c r="E102" s="133">
        <v>222</v>
      </c>
      <c r="F102" s="133" t="str">
        <f>DEC2HEX(HEX2DEC(F92)+1)</f>
        <v>6A</v>
      </c>
      <c r="G102" s="50" t="str">
        <f t="shared" si="17"/>
        <v>6A00-6A00</v>
      </c>
      <c r="H102" s="49" t="str">
        <f>DEC2HEX(HEX2DEC(H92)+256)</f>
        <v>6A00</v>
      </c>
      <c r="I102" s="49" t="str">
        <f>DEC2HEX(HEX2DEC(I92)+256)</f>
        <v>6A00</v>
      </c>
      <c r="J102" s="133" t="str">
        <f>DEC2HEX(HEX2DEC(J92)+256)</f>
        <v>6AE0</v>
      </c>
      <c r="K102" s="133" t="str">
        <f>DEC2HEX(HEX2DEC(K92)+256)</f>
        <v>6AFF</v>
      </c>
      <c r="L102" s="133">
        <f>(HEX2DEC(K102)-HEX2DEC(J102))+1</f>
        <v>32</v>
      </c>
      <c r="M102" s="133" t="str">
        <f>DEC2HEX(HEX2DEC(M92)+256)</f>
        <v>6A0E</v>
      </c>
      <c r="N102" s="51" t="s">
        <v>41</v>
      </c>
      <c r="O102" s="50" t="s">
        <v>22</v>
      </c>
      <c r="P102" s="52">
        <f t="shared" si="20"/>
        <v>0.88</v>
      </c>
      <c r="Q102" s="139">
        <f>SUM(P102:P110)</f>
        <v>7904.94</v>
      </c>
      <c r="R102" s="137" t="s">
        <v>138</v>
      </c>
      <c r="W102" s="54" t="str">
        <f t="shared" si="21"/>
        <v>mkckdvol -dev IBM.2107-75KYB71 -extpool P0 -cap 1113 -eam rotateexts -sam ese -name ckd_KYB71_#h 6A00-6A00</v>
      </c>
    </row>
    <row r="103" spans="1:23" ht="13.15" customHeight="1" x14ac:dyDescent="0.2">
      <c r="A103" s="47" t="s">
        <v>15</v>
      </c>
      <c r="B103" s="47" t="s">
        <v>18</v>
      </c>
      <c r="C103" s="48" t="s">
        <v>19</v>
      </c>
      <c r="D103" s="49">
        <v>25</v>
      </c>
      <c r="E103" s="136"/>
      <c r="F103" s="135"/>
      <c r="G103" s="50" t="str">
        <f t="shared" si="17"/>
        <v>6A01-6A19</v>
      </c>
      <c r="H103" s="49" t="str">
        <f t="shared" ref="H103:H111" si="26">DEC2HEX(HEX2DEC(I102)+1)</f>
        <v>6A01</v>
      </c>
      <c r="I103" s="49" t="str">
        <f t="shared" ref="I103:I111" si="27">DEC2HEX(HEX2DEC(H103)+D103-1)</f>
        <v>6A19</v>
      </c>
      <c r="J103" s="135"/>
      <c r="K103" s="135"/>
      <c r="L103" s="135"/>
      <c r="M103" s="135"/>
      <c r="N103" s="51" t="s">
        <v>41</v>
      </c>
      <c r="O103" s="55">
        <v>0</v>
      </c>
      <c r="P103" s="52">
        <f t="shared" si="20"/>
        <v>198.24</v>
      </c>
      <c r="Q103" s="140"/>
      <c r="R103" s="138"/>
      <c r="W103" s="54" t="str">
        <f t="shared" si="21"/>
        <v>mkckdvol -dev IBM.2107-75KYB71 -extpool P0 -cap 10017 -eam rotateexts -sam ese -name ckd_KYB71_#h 6A01-6A19</v>
      </c>
    </row>
    <row r="104" spans="1:23" ht="13.15" customHeight="1" x14ac:dyDescent="0.2">
      <c r="A104" s="47" t="s">
        <v>15</v>
      </c>
      <c r="B104" s="47" t="s">
        <v>23</v>
      </c>
      <c r="C104" s="48" t="s">
        <v>24</v>
      </c>
      <c r="D104" s="49">
        <v>37</v>
      </c>
      <c r="E104" s="136"/>
      <c r="F104" s="135"/>
      <c r="G104" s="50" t="str">
        <f t="shared" si="17"/>
        <v>6A1A-6A3E</v>
      </c>
      <c r="H104" s="49" t="str">
        <f t="shared" si="26"/>
        <v>6A1A</v>
      </c>
      <c r="I104" s="49" t="str">
        <f t="shared" si="27"/>
        <v>6A3E</v>
      </c>
      <c r="J104" s="135"/>
      <c r="K104" s="135"/>
      <c r="L104" s="135"/>
      <c r="M104" s="135"/>
      <c r="N104" s="51" t="s">
        <v>41</v>
      </c>
      <c r="O104" s="55">
        <v>0</v>
      </c>
      <c r="P104" s="52">
        <f t="shared" si="20"/>
        <v>1919.03</v>
      </c>
      <c r="Q104" s="140"/>
      <c r="R104" s="138"/>
      <c r="W104" s="54" t="str">
        <f t="shared" si="21"/>
        <v>mkckdvol -dev IBM.2107-75KYB71 -extpool P0 -cap 65520 -eam rotateexts -sam ese -name ckd_KYB71_#h 6A1A-6A3E</v>
      </c>
    </row>
    <row r="105" spans="1:23" ht="13.15" customHeight="1" x14ac:dyDescent="0.2">
      <c r="A105" s="47" t="s">
        <v>15</v>
      </c>
      <c r="B105" s="47" t="s">
        <v>25</v>
      </c>
      <c r="C105" s="48" t="s">
        <v>26</v>
      </c>
      <c r="D105" s="49">
        <v>65</v>
      </c>
      <c r="E105" s="136"/>
      <c r="F105" s="135"/>
      <c r="G105" s="50" t="str">
        <f t="shared" si="17"/>
        <v>6A3F-6A7F</v>
      </c>
      <c r="H105" s="49" t="str">
        <f t="shared" si="26"/>
        <v>6A3F</v>
      </c>
      <c r="I105" s="49" t="str">
        <f t="shared" si="27"/>
        <v>6A7F</v>
      </c>
      <c r="J105" s="135"/>
      <c r="K105" s="135"/>
      <c r="L105" s="135"/>
      <c r="M105" s="135"/>
      <c r="N105" s="51" t="s">
        <v>41</v>
      </c>
      <c r="O105" s="55">
        <v>0</v>
      </c>
      <c r="P105" s="52">
        <f t="shared" si="20"/>
        <v>1685.63</v>
      </c>
      <c r="Q105" s="140"/>
      <c r="R105" s="138"/>
      <c r="W105" s="54" t="str">
        <f t="shared" si="21"/>
        <v>mkckdvol -dev IBM.2107-75KYB71 -extpool P0 -cap 32760 -eam rotateexts -sam ese -name ckd_KYB71_#h 6A3F-6A7F</v>
      </c>
    </row>
    <row r="106" spans="1:23" ht="13.15" customHeight="1" x14ac:dyDescent="0.2">
      <c r="A106" s="47" t="s">
        <v>15</v>
      </c>
      <c r="B106" s="47" t="s">
        <v>27</v>
      </c>
      <c r="C106" s="48" t="s">
        <v>28</v>
      </c>
      <c r="D106" s="49">
        <v>20</v>
      </c>
      <c r="E106" s="136"/>
      <c r="F106" s="135"/>
      <c r="G106" s="50" t="str">
        <f t="shared" si="17"/>
        <v>6A80-6A93</v>
      </c>
      <c r="H106" s="49" t="str">
        <f t="shared" si="26"/>
        <v>6A80</v>
      </c>
      <c r="I106" s="49" t="str">
        <f t="shared" si="27"/>
        <v>6A93</v>
      </c>
      <c r="J106" s="135"/>
      <c r="K106" s="135"/>
      <c r="L106" s="135"/>
      <c r="M106" s="135"/>
      <c r="N106" s="51" t="s">
        <v>41</v>
      </c>
      <c r="O106" s="55">
        <v>0</v>
      </c>
      <c r="P106" s="52">
        <f t="shared" si="20"/>
        <v>52.86</v>
      </c>
      <c r="Q106" s="140"/>
      <c r="R106" s="138"/>
      <c r="W106" s="54" t="str">
        <f t="shared" si="21"/>
        <v>mkckdvol -dev IBM.2107-75KYB71 -extpool P0 -cap 3339 -eam rotateexts -sam ese -name ckd_KYB71_#h 6A80-6A93</v>
      </c>
    </row>
    <row r="107" spans="1:23" ht="13.15" customHeight="1" x14ac:dyDescent="0.2">
      <c r="A107" s="47" t="s">
        <v>15</v>
      </c>
      <c r="B107" s="47" t="s">
        <v>23</v>
      </c>
      <c r="C107" s="48" t="s">
        <v>24</v>
      </c>
      <c r="D107" s="49">
        <v>39</v>
      </c>
      <c r="E107" s="136"/>
      <c r="F107" s="135"/>
      <c r="G107" s="50" t="str">
        <f t="shared" si="17"/>
        <v>6A94-6ABA</v>
      </c>
      <c r="H107" s="49" t="str">
        <f t="shared" si="26"/>
        <v>6A94</v>
      </c>
      <c r="I107" s="49" t="str">
        <f t="shared" si="27"/>
        <v>6ABA</v>
      </c>
      <c r="J107" s="135"/>
      <c r="K107" s="135"/>
      <c r="L107" s="135"/>
      <c r="M107" s="135"/>
      <c r="N107" s="51" t="s">
        <v>41</v>
      </c>
      <c r="O107" s="55">
        <v>0</v>
      </c>
      <c r="P107" s="52">
        <f t="shared" si="20"/>
        <v>2022.76</v>
      </c>
      <c r="Q107" s="140"/>
      <c r="R107" s="138"/>
      <c r="W107" s="54" t="str">
        <f t="shared" si="21"/>
        <v>mkckdvol -dev IBM.2107-75KYB71 -extpool P0 -cap 65520 -eam rotateexts -sam ese -name ckd_KYB71_#h 6A94-6ABA</v>
      </c>
    </row>
    <row r="108" spans="1:23" ht="13.15" customHeight="1" x14ac:dyDescent="0.2">
      <c r="A108" s="47" t="s">
        <v>15</v>
      </c>
      <c r="B108" s="47" t="s">
        <v>29</v>
      </c>
      <c r="C108" s="48" t="s">
        <v>30</v>
      </c>
      <c r="D108" s="49">
        <v>3</v>
      </c>
      <c r="E108" s="136"/>
      <c r="F108" s="135"/>
      <c r="G108" s="50" t="str">
        <f t="shared" si="17"/>
        <v>6ABB-6ABD</v>
      </c>
      <c r="H108" s="49" t="str">
        <f t="shared" si="26"/>
        <v>6ABB</v>
      </c>
      <c r="I108" s="49" t="str">
        <f t="shared" si="27"/>
        <v>6ABD</v>
      </c>
      <c r="J108" s="135"/>
      <c r="K108" s="135"/>
      <c r="L108" s="135"/>
      <c r="M108" s="135"/>
      <c r="N108" s="51" t="s">
        <v>41</v>
      </c>
      <c r="O108" s="55">
        <v>0</v>
      </c>
      <c r="P108" s="52">
        <f t="shared" si="20"/>
        <v>623.78</v>
      </c>
      <c r="Q108" s="140"/>
      <c r="R108" s="138"/>
      <c r="W108" s="54" t="str">
        <f t="shared" si="21"/>
        <v>mkckdvol -dev IBM.2107-75KYB71 -extpool P0 -cap 262668 -eam rotateexts -sam ese -name ckd_KYB71_#h 6ABB-6ABD</v>
      </c>
    </row>
    <row r="109" spans="1:23" ht="13.15" customHeight="1" x14ac:dyDescent="0.2">
      <c r="A109" s="47" t="s">
        <v>15</v>
      </c>
      <c r="B109" s="47" t="s">
        <v>23</v>
      </c>
      <c r="C109" s="48" t="s">
        <v>24</v>
      </c>
      <c r="D109" s="49">
        <v>15</v>
      </c>
      <c r="E109" s="136"/>
      <c r="F109" s="135"/>
      <c r="G109" s="50" t="str">
        <f t="shared" si="17"/>
        <v>6ABE-6ACC</v>
      </c>
      <c r="H109" s="49" t="str">
        <f t="shared" si="26"/>
        <v>6ABE</v>
      </c>
      <c r="I109" s="49" t="str">
        <f t="shared" si="27"/>
        <v>6ACC</v>
      </c>
      <c r="J109" s="135"/>
      <c r="K109" s="135"/>
      <c r="L109" s="135"/>
      <c r="M109" s="135"/>
      <c r="N109" s="51" t="s">
        <v>41</v>
      </c>
      <c r="O109" s="55">
        <v>0</v>
      </c>
      <c r="P109" s="52">
        <f t="shared" si="20"/>
        <v>777.98</v>
      </c>
      <c r="Q109" s="140"/>
      <c r="R109" s="138"/>
      <c r="W109" s="54" t="str">
        <f t="shared" si="21"/>
        <v>mkckdvol -dev IBM.2107-75KYB71 -extpool P0 -cap 65520 -eam rotateexts -sam ese -name ckd_KYB71_#h 6ABE-6ACC</v>
      </c>
    </row>
    <row r="110" spans="1:23" ht="13.15" customHeight="1" x14ac:dyDescent="0.2">
      <c r="A110" s="47" t="s">
        <v>15</v>
      </c>
      <c r="B110" s="47" t="s">
        <v>29</v>
      </c>
      <c r="C110" s="48" t="s">
        <v>30</v>
      </c>
      <c r="D110" s="49">
        <v>3</v>
      </c>
      <c r="E110" s="136"/>
      <c r="F110" s="135"/>
      <c r="G110" s="50" t="str">
        <f t="shared" si="17"/>
        <v>6ACD-6ACF</v>
      </c>
      <c r="H110" s="49" t="str">
        <f t="shared" si="26"/>
        <v>6ACD</v>
      </c>
      <c r="I110" s="49" t="str">
        <f t="shared" si="27"/>
        <v>6ACF</v>
      </c>
      <c r="J110" s="135"/>
      <c r="K110" s="135"/>
      <c r="L110" s="135"/>
      <c r="M110" s="135"/>
      <c r="N110" s="51" t="s">
        <v>41</v>
      </c>
      <c r="O110" s="55">
        <v>0</v>
      </c>
      <c r="P110" s="52">
        <f t="shared" si="20"/>
        <v>623.78</v>
      </c>
      <c r="Q110" s="140"/>
      <c r="R110" s="138"/>
      <c r="W110" s="54" t="str">
        <f t="shared" si="21"/>
        <v>mkckdvol -dev IBM.2107-75KYB71 -extpool P0 -cap 262668 -eam rotateexts -sam ese -name ckd_KYB71_#h 6ACD-6ACF</v>
      </c>
    </row>
    <row r="111" spans="1:23" s="25" customFormat="1" ht="12.75" customHeight="1" x14ac:dyDescent="0.2">
      <c r="A111" s="26" t="s">
        <v>15</v>
      </c>
      <c r="B111" s="26" t="s">
        <v>23</v>
      </c>
      <c r="C111" s="27" t="s">
        <v>24</v>
      </c>
      <c r="D111" s="28">
        <v>14</v>
      </c>
      <c r="E111" s="29"/>
      <c r="F111" s="30"/>
      <c r="G111" s="31" t="str">
        <f t="shared" si="17"/>
        <v>6AD0-6ADD</v>
      </c>
      <c r="H111" s="32" t="str">
        <f t="shared" si="26"/>
        <v>6AD0</v>
      </c>
      <c r="I111" s="32" t="str">
        <f t="shared" si="27"/>
        <v>6ADD</v>
      </c>
      <c r="J111" s="31"/>
      <c r="K111" s="33"/>
      <c r="L111" s="34"/>
      <c r="M111" s="33"/>
      <c r="N111" s="31" t="s">
        <v>41</v>
      </c>
      <c r="O111" s="35">
        <v>0</v>
      </c>
      <c r="P111" s="36">
        <f t="shared" si="20"/>
        <v>726.12</v>
      </c>
      <c r="Q111" s="37"/>
      <c r="R111" s="38"/>
      <c r="W111" s="25" t="str">
        <f t="shared" si="21"/>
        <v>mkckdvol -dev IBM.2107-75KYB71 -extpool P0 -cap 65520 -eam rotateexts -sam ese -name ckd_KYB71_#h 6AD0-6ADD</v>
      </c>
    </row>
    <row r="112" spans="1:23" x14ac:dyDescent="0.2">
      <c r="A112" s="47" t="s">
        <v>15</v>
      </c>
      <c r="B112" s="47" t="s">
        <v>16</v>
      </c>
      <c r="C112" s="48" t="s">
        <v>17</v>
      </c>
      <c r="D112" s="49">
        <v>1</v>
      </c>
      <c r="E112" s="133">
        <v>222</v>
      </c>
      <c r="F112" s="133" t="str">
        <f>DEC2HEX(HEX2DEC(F102)+1)</f>
        <v>6B</v>
      </c>
      <c r="G112" s="50" t="str">
        <f t="shared" si="17"/>
        <v>6B00-6B00</v>
      </c>
      <c r="H112" s="49" t="str">
        <f>DEC2HEX(HEX2DEC(H102)+256)</f>
        <v>6B00</v>
      </c>
      <c r="I112" s="49" t="str">
        <f>DEC2HEX(HEX2DEC(I102)+256)</f>
        <v>6B00</v>
      </c>
      <c r="J112" s="133" t="str">
        <f>DEC2HEX(HEX2DEC(J102)+256)</f>
        <v>6BE0</v>
      </c>
      <c r="K112" s="133" t="str">
        <f>DEC2HEX(HEX2DEC(K102)+256)</f>
        <v>6BFF</v>
      </c>
      <c r="L112" s="133">
        <f>(HEX2DEC(K112)-HEX2DEC(J112))+1</f>
        <v>32</v>
      </c>
      <c r="M112" s="133" t="str">
        <f>DEC2HEX(HEX2DEC(M102)+256)</f>
        <v>6B0E</v>
      </c>
      <c r="N112" s="51" t="s">
        <v>41</v>
      </c>
      <c r="O112" s="50" t="s">
        <v>16</v>
      </c>
      <c r="P112" s="52">
        <f t="shared" si="20"/>
        <v>0.88</v>
      </c>
      <c r="Q112" s="139">
        <f>SUM(P112:P120)</f>
        <v>7904.94</v>
      </c>
      <c r="R112" s="137" t="s">
        <v>138</v>
      </c>
      <c r="W112" s="54" t="str">
        <f t="shared" si="21"/>
        <v>mkckdvol -dev IBM.2107-75KYB71 -extpool P1 -cap 1113 -eam rotateexts -sam ese -name ckd_KYB71_#h 6B00-6B00</v>
      </c>
    </row>
    <row r="113" spans="1:23" ht="13.15" customHeight="1" x14ac:dyDescent="0.2">
      <c r="A113" s="47" t="s">
        <v>15</v>
      </c>
      <c r="B113" s="47" t="s">
        <v>18</v>
      </c>
      <c r="C113" s="48" t="s">
        <v>19</v>
      </c>
      <c r="D113" s="49">
        <v>25</v>
      </c>
      <c r="E113" s="136"/>
      <c r="F113" s="135"/>
      <c r="G113" s="50" t="str">
        <f t="shared" si="17"/>
        <v>6B01-6B19</v>
      </c>
      <c r="H113" s="49" t="str">
        <f t="shared" ref="H113:H121" si="28">DEC2HEX(HEX2DEC(I112)+1)</f>
        <v>6B01</v>
      </c>
      <c r="I113" s="49" t="str">
        <f t="shared" ref="I113:I121" si="29">DEC2HEX(HEX2DEC(H113)+D113-1)</f>
        <v>6B19</v>
      </c>
      <c r="J113" s="135"/>
      <c r="K113" s="135"/>
      <c r="L113" s="135"/>
      <c r="M113" s="135"/>
      <c r="N113" s="51" t="s">
        <v>41</v>
      </c>
      <c r="O113" s="55">
        <v>1</v>
      </c>
      <c r="P113" s="52">
        <f t="shared" si="20"/>
        <v>198.24</v>
      </c>
      <c r="Q113" s="140"/>
      <c r="R113" s="138"/>
      <c r="W113" s="54" t="str">
        <f t="shared" si="21"/>
        <v>mkckdvol -dev IBM.2107-75KYB71 -extpool P1 -cap 10017 -eam rotateexts -sam ese -name ckd_KYB71_#h 6B01-6B19</v>
      </c>
    </row>
    <row r="114" spans="1:23" ht="13.15" customHeight="1" x14ac:dyDescent="0.2">
      <c r="A114" s="47" t="s">
        <v>15</v>
      </c>
      <c r="B114" s="47" t="s">
        <v>23</v>
      </c>
      <c r="C114" s="48" t="s">
        <v>24</v>
      </c>
      <c r="D114" s="49">
        <v>37</v>
      </c>
      <c r="E114" s="136"/>
      <c r="F114" s="135"/>
      <c r="G114" s="50" t="str">
        <f t="shared" si="17"/>
        <v>6B1A-6B3E</v>
      </c>
      <c r="H114" s="49" t="str">
        <f t="shared" si="28"/>
        <v>6B1A</v>
      </c>
      <c r="I114" s="49" t="str">
        <f t="shared" si="29"/>
        <v>6B3E</v>
      </c>
      <c r="J114" s="135"/>
      <c r="K114" s="135"/>
      <c r="L114" s="135"/>
      <c r="M114" s="135"/>
      <c r="N114" s="51" t="s">
        <v>41</v>
      </c>
      <c r="O114" s="55">
        <v>1</v>
      </c>
      <c r="P114" s="52">
        <f t="shared" si="20"/>
        <v>1919.03</v>
      </c>
      <c r="Q114" s="140"/>
      <c r="R114" s="138"/>
      <c r="W114" s="54" t="str">
        <f t="shared" si="21"/>
        <v>mkckdvol -dev IBM.2107-75KYB71 -extpool P1 -cap 65520 -eam rotateexts -sam ese -name ckd_KYB71_#h 6B1A-6B3E</v>
      </c>
    </row>
    <row r="115" spans="1:23" ht="13.15" customHeight="1" x14ac:dyDescent="0.2">
      <c r="A115" s="47" t="s">
        <v>15</v>
      </c>
      <c r="B115" s="47" t="s">
        <v>25</v>
      </c>
      <c r="C115" s="48" t="s">
        <v>26</v>
      </c>
      <c r="D115" s="49">
        <v>65</v>
      </c>
      <c r="E115" s="136"/>
      <c r="F115" s="135"/>
      <c r="G115" s="50" t="str">
        <f t="shared" si="17"/>
        <v>6B3F-6B7F</v>
      </c>
      <c r="H115" s="49" t="str">
        <f t="shared" si="28"/>
        <v>6B3F</v>
      </c>
      <c r="I115" s="49" t="str">
        <f t="shared" si="29"/>
        <v>6B7F</v>
      </c>
      <c r="J115" s="135"/>
      <c r="K115" s="135"/>
      <c r="L115" s="135"/>
      <c r="M115" s="135"/>
      <c r="N115" s="51" t="s">
        <v>41</v>
      </c>
      <c r="O115" s="55">
        <v>1</v>
      </c>
      <c r="P115" s="52">
        <f t="shared" si="20"/>
        <v>1685.63</v>
      </c>
      <c r="Q115" s="140"/>
      <c r="R115" s="138"/>
      <c r="W115" s="54" t="str">
        <f t="shared" si="21"/>
        <v>mkckdvol -dev IBM.2107-75KYB71 -extpool P1 -cap 32760 -eam rotateexts -sam ese -name ckd_KYB71_#h 6B3F-6B7F</v>
      </c>
    </row>
    <row r="116" spans="1:23" ht="13.15" customHeight="1" x14ac:dyDescent="0.2">
      <c r="A116" s="47" t="s">
        <v>15</v>
      </c>
      <c r="B116" s="47" t="s">
        <v>27</v>
      </c>
      <c r="C116" s="48" t="s">
        <v>28</v>
      </c>
      <c r="D116" s="49">
        <v>20</v>
      </c>
      <c r="E116" s="136"/>
      <c r="F116" s="135"/>
      <c r="G116" s="50" t="str">
        <f t="shared" si="17"/>
        <v>6B80-6B93</v>
      </c>
      <c r="H116" s="49" t="str">
        <f t="shared" si="28"/>
        <v>6B80</v>
      </c>
      <c r="I116" s="49" t="str">
        <f t="shared" si="29"/>
        <v>6B93</v>
      </c>
      <c r="J116" s="135"/>
      <c r="K116" s="135"/>
      <c r="L116" s="135"/>
      <c r="M116" s="135"/>
      <c r="N116" s="51" t="s">
        <v>41</v>
      </c>
      <c r="O116" s="55">
        <v>1</v>
      </c>
      <c r="P116" s="52">
        <f t="shared" si="20"/>
        <v>52.86</v>
      </c>
      <c r="Q116" s="140"/>
      <c r="R116" s="138"/>
      <c r="W116" s="54" t="str">
        <f t="shared" si="21"/>
        <v>mkckdvol -dev IBM.2107-75KYB71 -extpool P1 -cap 3339 -eam rotateexts -sam ese -name ckd_KYB71_#h 6B80-6B93</v>
      </c>
    </row>
    <row r="117" spans="1:23" ht="13.15" customHeight="1" x14ac:dyDescent="0.2">
      <c r="A117" s="47" t="s">
        <v>15</v>
      </c>
      <c r="B117" s="47" t="s">
        <v>23</v>
      </c>
      <c r="C117" s="48" t="s">
        <v>24</v>
      </c>
      <c r="D117" s="49">
        <v>39</v>
      </c>
      <c r="E117" s="136"/>
      <c r="F117" s="135"/>
      <c r="G117" s="50" t="str">
        <f t="shared" si="17"/>
        <v>6B94-6BBA</v>
      </c>
      <c r="H117" s="49" t="str">
        <f t="shared" si="28"/>
        <v>6B94</v>
      </c>
      <c r="I117" s="49" t="str">
        <f t="shared" si="29"/>
        <v>6BBA</v>
      </c>
      <c r="J117" s="135"/>
      <c r="K117" s="135"/>
      <c r="L117" s="135"/>
      <c r="M117" s="135"/>
      <c r="N117" s="51" t="s">
        <v>41</v>
      </c>
      <c r="O117" s="55">
        <v>1</v>
      </c>
      <c r="P117" s="52">
        <f t="shared" si="20"/>
        <v>2022.76</v>
      </c>
      <c r="Q117" s="140"/>
      <c r="R117" s="138"/>
      <c r="W117" s="54" t="str">
        <f t="shared" si="21"/>
        <v>mkckdvol -dev IBM.2107-75KYB71 -extpool P1 -cap 65520 -eam rotateexts -sam ese -name ckd_KYB71_#h 6B94-6BBA</v>
      </c>
    </row>
    <row r="118" spans="1:23" ht="13.15" customHeight="1" x14ac:dyDescent="0.2">
      <c r="A118" s="47" t="s">
        <v>15</v>
      </c>
      <c r="B118" s="47" t="s">
        <v>29</v>
      </c>
      <c r="C118" s="48" t="s">
        <v>30</v>
      </c>
      <c r="D118" s="49">
        <v>3</v>
      </c>
      <c r="E118" s="136"/>
      <c r="F118" s="135"/>
      <c r="G118" s="50" t="str">
        <f t="shared" si="17"/>
        <v>6BBB-6BBD</v>
      </c>
      <c r="H118" s="49" t="str">
        <f t="shared" si="28"/>
        <v>6BBB</v>
      </c>
      <c r="I118" s="49" t="str">
        <f t="shared" si="29"/>
        <v>6BBD</v>
      </c>
      <c r="J118" s="135"/>
      <c r="K118" s="135"/>
      <c r="L118" s="135"/>
      <c r="M118" s="135"/>
      <c r="N118" s="51" t="s">
        <v>41</v>
      </c>
      <c r="O118" s="55">
        <v>1</v>
      </c>
      <c r="P118" s="52">
        <f t="shared" si="20"/>
        <v>623.78</v>
      </c>
      <c r="Q118" s="140"/>
      <c r="R118" s="138"/>
      <c r="W118" s="54" t="str">
        <f t="shared" si="21"/>
        <v>mkckdvol -dev IBM.2107-75KYB71 -extpool P1 -cap 262668 -eam rotateexts -sam ese -name ckd_KYB71_#h 6BBB-6BBD</v>
      </c>
    </row>
    <row r="119" spans="1:23" ht="13.15" customHeight="1" x14ac:dyDescent="0.2">
      <c r="A119" s="47" t="s">
        <v>15</v>
      </c>
      <c r="B119" s="47" t="s">
        <v>23</v>
      </c>
      <c r="C119" s="48" t="s">
        <v>24</v>
      </c>
      <c r="D119" s="49">
        <v>15</v>
      </c>
      <c r="E119" s="136"/>
      <c r="F119" s="135"/>
      <c r="G119" s="50" t="str">
        <f t="shared" si="17"/>
        <v>6BBE-6BCC</v>
      </c>
      <c r="H119" s="49" t="str">
        <f t="shared" si="28"/>
        <v>6BBE</v>
      </c>
      <c r="I119" s="49" t="str">
        <f t="shared" si="29"/>
        <v>6BCC</v>
      </c>
      <c r="J119" s="135"/>
      <c r="K119" s="135"/>
      <c r="L119" s="135"/>
      <c r="M119" s="135"/>
      <c r="N119" s="51" t="s">
        <v>41</v>
      </c>
      <c r="O119" s="55">
        <v>1</v>
      </c>
      <c r="P119" s="52">
        <f t="shared" si="20"/>
        <v>777.98</v>
      </c>
      <c r="Q119" s="140"/>
      <c r="R119" s="138"/>
      <c r="W119" s="54" t="str">
        <f t="shared" si="21"/>
        <v>mkckdvol -dev IBM.2107-75KYB71 -extpool P1 -cap 65520 -eam rotateexts -sam ese -name ckd_KYB71_#h 6BBE-6BCC</v>
      </c>
    </row>
    <row r="120" spans="1:23" ht="13.15" customHeight="1" x14ac:dyDescent="0.2">
      <c r="A120" s="47" t="s">
        <v>15</v>
      </c>
      <c r="B120" s="47" t="s">
        <v>29</v>
      </c>
      <c r="C120" s="48" t="s">
        <v>30</v>
      </c>
      <c r="D120" s="49">
        <v>3</v>
      </c>
      <c r="E120" s="136"/>
      <c r="F120" s="135"/>
      <c r="G120" s="50" t="str">
        <f t="shared" si="17"/>
        <v>6BCD-6BCF</v>
      </c>
      <c r="H120" s="49" t="str">
        <f t="shared" si="28"/>
        <v>6BCD</v>
      </c>
      <c r="I120" s="49" t="str">
        <f t="shared" si="29"/>
        <v>6BCF</v>
      </c>
      <c r="J120" s="135"/>
      <c r="K120" s="135"/>
      <c r="L120" s="135"/>
      <c r="M120" s="135"/>
      <c r="N120" s="51" t="s">
        <v>41</v>
      </c>
      <c r="O120" s="55">
        <v>1</v>
      </c>
      <c r="P120" s="52">
        <f t="shared" si="20"/>
        <v>623.78</v>
      </c>
      <c r="Q120" s="140"/>
      <c r="R120" s="138"/>
      <c r="W120" s="54" t="str">
        <f t="shared" si="21"/>
        <v>mkckdvol -dev IBM.2107-75KYB71 -extpool P1 -cap 262668 -eam rotateexts -sam ese -name ckd_KYB71_#h 6BCD-6BCF</v>
      </c>
    </row>
    <row r="121" spans="1:23" s="25" customFormat="1" ht="12.75" customHeight="1" x14ac:dyDescent="0.2">
      <c r="A121" s="26" t="s">
        <v>15</v>
      </c>
      <c r="B121" s="26" t="s">
        <v>23</v>
      </c>
      <c r="C121" s="27" t="s">
        <v>24</v>
      </c>
      <c r="D121" s="28">
        <v>14</v>
      </c>
      <c r="E121" s="29"/>
      <c r="F121" s="30"/>
      <c r="G121" s="31" t="str">
        <f t="shared" si="17"/>
        <v>6BD0-6BDD</v>
      </c>
      <c r="H121" s="32" t="str">
        <f t="shared" si="28"/>
        <v>6BD0</v>
      </c>
      <c r="I121" s="32" t="str">
        <f t="shared" si="29"/>
        <v>6BDD</v>
      </c>
      <c r="J121" s="31"/>
      <c r="K121" s="33"/>
      <c r="L121" s="34"/>
      <c r="M121" s="33"/>
      <c r="N121" s="31" t="s">
        <v>41</v>
      </c>
      <c r="O121" s="35">
        <v>1</v>
      </c>
      <c r="P121" s="36">
        <f t="shared" si="20"/>
        <v>726.12</v>
      </c>
      <c r="Q121" s="37"/>
      <c r="R121" s="38"/>
      <c r="W121" s="25" t="str">
        <f t="shared" si="21"/>
        <v>mkckdvol -dev IBM.2107-75KYB71 -extpool P1 -cap 65520 -eam rotateexts -sam ese -name ckd_KYB71_#h 6BD0-6BDD</v>
      </c>
    </row>
    <row r="122" spans="1:23" x14ac:dyDescent="0.2">
      <c r="A122" s="47" t="s">
        <v>15</v>
      </c>
      <c r="B122" s="47" t="s">
        <v>16</v>
      </c>
      <c r="C122" s="48" t="s">
        <v>17</v>
      </c>
      <c r="D122" s="49">
        <v>1</v>
      </c>
      <c r="E122" s="133">
        <v>222</v>
      </c>
      <c r="F122" s="133" t="str">
        <f>DEC2HEX(HEX2DEC(F112)+1)</f>
        <v>6C</v>
      </c>
      <c r="G122" s="50" t="str">
        <f t="shared" si="17"/>
        <v>6C00-6C00</v>
      </c>
      <c r="H122" s="49" t="str">
        <f>DEC2HEX(HEX2DEC(H112)+256)</f>
        <v>6C00</v>
      </c>
      <c r="I122" s="49" t="str">
        <f>DEC2HEX(HEX2DEC(I112)+256)</f>
        <v>6C00</v>
      </c>
      <c r="J122" s="133" t="str">
        <f>DEC2HEX(HEX2DEC(J112)+256)</f>
        <v>6CE0</v>
      </c>
      <c r="K122" s="133" t="str">
        <f>DEC2HEX(HEX2DEC(K112)+256)</f>
        <v>6CFF</v>
      </c>
      <c r="L122" s="133">
        <f>(HEX2DEC(K122)-HEX2DEC(J122))+1</f>
        <v>32</v>
      </c>
      <c r="M122" s="133" t="str">
        <f>DEC2HEX(HEX2DEC(M112)+256)</f>
        <v>6C0E</v>
      </c>
      <c r="N122" s="51" t="s">
        <v>41</v>
      </c>
      <c r="O122" s="50" t="s">
        <v>22</v>
      </c>
      <c r="P122" s="52">
        <f t="shared" si="20"/>
        <v>0.88</v>
      </c>
      <c r="Q122" s="139">
        <f>SUM(P122:P130)</f>
        <v>7904.94</v>
      </c>
      <c r="R122" s="137" t="s">
        <v>138</v>
      </c>
      <c r="W122" s="54" t="str">
        <f t="shared" si="21"/>
        <v>mkckdvol -dev IBM.2107-75KYB71 -extpool P0 -cap 1113 -eam rotateexts -sam ese -name ckd_KYB71_#h 6C00-6C00</v>
      </c>
    </row>
    <row r="123" spans="1:23" ht="13.15" customHeight="1" x14ac:dyDescent="0.2">
      <c r="A123" s="47" t="s">
        <v>15</v>
      </c>
      <c r="B123" s="47" t="s">
        <v>18</v>
      </c>
      <c r="C123" s="48" t="s">
        <v>19</v>
      </c>
      <c r="D123" s="49">
        <v>25</v>
      </c>
      <c r="E123" s="136"/>
      <c r="F123" s="135"/>
      <c r="G123" s="50" t="str">
        <f t="shared" si="17"/>
        <v>6C01-6C19</v>
      </c>
      <c r="H123" s="49" t="str">
        <f t="shared" ref="H123:H131" si="30">DEC2HEX(HEX2DEC(I122)+1)</f>
        <v>6C01</v>
      </c>
      <c r="I123" s="49" t="str">
        <f t="shared" ref="I123:I131" si="31">DEC2HEX(HEX2DEC(H123)+D123-1)</f>
        <v>6C19</v>
      </c>
      <c r="J123" s="135"/>
      <c r="K123" s="135"/>
      <c r="L123" s="135"/>
      <c r="M123" s="135"/>
      <c r="N123" s="51" t="s">
        <v>41</v>
      </c>
      <c r="O123" s="55">
        <v>0</v>
      </c>
      <c r="P123" s="52">
        <f t="shared" si="20"/>
        <v>198.24</v>
      </c>
      <c r="Q123" s="140"/>
      <c r="R123" s="138"/>
      <c r="W123" s="54" t="str">
        <f t="shared" si="21"/>
        <v>mkckdvol -dev IBM.2107-75KYB71 -extpool P0 -cap 10017 -eam rotateexts -sam ese -name ckd_KYB71_#h 6C01-6C19</v>
      </c>
    </row>
    <row r="124" spans="1:23" ht="13.15" customHeight="1" x14ac:dyDescent="0.2">
      <c r="A124" s="47" t="s">
        <v>15</v>
      </c>
      <c r="B124" s="47" t="s">
        <v>23</v>
      </c>
      <c r="C124" s="48" t="s">
        <v>24</v>
      </c>
      <c r="D124" s="49">
        <v>37</v>
      </c>
      <c r="E124" s="136"/>
      <c r="F124" s="135"/>
      <c r="G124" s="50" t="str">
        <f t="shared" si="17"/>
        <v>6C1A-6C3E</v>
      </c>
      <c r="H124" s="49" t="str">
        <f t="shared" si="30"/>
        <v>6C1A</v>
      </c>
      <c r="I124" s="49" t="str">
        <f t="shared" si="31"/>
        <v>6C3E</v>
      </c>
      <c r="J124" s="135"/>
      <c r="K124" s="135"/>
      <c r="L124" s="135"/>
      <c r="M124" s="135"/>
      <c r="N124" s="51" t="s">
        <v>41</v>
      </c>
      <c r="O124" s="55">
        <v>0</v>
      </c>
      <c r="P124" s="52">
        <f t="shared" si="20"/>
        <v>1919.03</v>
      </c>
      <c r="Q124" s="140"/>
      <c r="R124" s="138"/>
      <c r="W124" s="54" t="str">
        <f t="shared" si="21"/>
        <v>mkckdvol -dev IBM.2107-75KYB71 -extpool P0 -cap 65520 -eam rotateexts -sam ese -name ckd_KYB71_#h 6C1A-6C3E</v>
      </c>
    </row>
    <row r="125" spans="1:23" ht="13.15" customHeight="1" x14ac:dyDescent="0.2">
      <c r="A125" s="47" t="s">
        <v>15</v>
      </c>
      <c r="B125" s="47" t="s">
        <v>25</v>
      </c>
      <c r="C125" s="48" t="s">
        <v>26</v>
      </c>
      <c r="D125" s="49">
        <v>65</v>
      </c>
      <c r="E125" s="136"/>
      <c r="F125" s="135"/>
      <c r="G125" s="50" t="str">
        <f t="shared" si="17"/>
        <v>6C3F-6C7F</v>
      </c>
      <c r="H125" s="49" t="str">
        <f t="shared" si="30"/>
        <v>6C3F</v>
      </c>
      <c r="I125" s="49" t="str">
        <f t="shared" si="31"/>
        <v>6C7F</v>
      </c>
      <c r="J125" s="135"/>
      <c r="K125" s="135"/>
      <c r="L125" s="135"/>
      <c r="M125" s="135"/>
      <c r="N125" s="51" t="s">
        <v>41</v>
      </c>
      <c r="O125" s="55">
        <v>0</v>
      </c>
      <c r="P125" s="52">
        <f t="shared" si="20"/>
        <v>1685.63</v>
      </c>
      <c r="Q125" s="140"/>
      <c r="R125" s="138"/>
      <c r="W125" s="54" t="str">
        <f t="shared" si="21"/>
        <v>mkckdvol -dev IBM.2107-75KYB71 -extpool P0 -cap 32760 -eam rotateexts -sam ese -name ckd_KYB71_#h 6C3F-6C7F</v>
      </c>
    </row>
    <row r="126" spans="1:23" ht="13.15" customHeight="1" x14ac:dyDescent="0.2">
      <c r="A126" s="47" t="s">
        <v>15</v>
      </c>
      <c r="B126" s="47" t="s">
        <v>27</v>
      </c>
      <c r="C126" s="48" t="s">
        <v>28</v>
      </c>
      <c r="D126" s="49">
        <v>20</v>
      </c>
      <c r="E126" s="136"/>
      <c r="F126" s="135"/>
      <c r="G126" s="50" t="str">
        <f t="shared" si="17"/>
        <v>6C80-6C93</v>
      </c>
      <c r="H126" s="49" t="str">
        <f t="shared" si="30"/>
        <v>6C80</v>
      </c>
      <c r="I126" s="49" t="str">
        <f t="shared" si="31"/>
        <v>6C93</v>
      </c>
      <c r="J126" s="135"/>
      <c r="K126" s="135"/>
      <c r="L126" s="135"/>
      <c r="M126" s="135"/>
      <c r="N126" s="51" t="s">
        <v>41</v>
      </c>
      <c r="O126" s="55">
        <v>0</v>
      </c>
      <c r="P126" s="52">
        <f t="shared" si="20"/>
        <v>52.86</v>
      </c>
      <c r="Q126" s="140"/>
      <c r="R126" s="138"/>
      <c r="W126" s="54" t="str">
        <f t="shared" si="21"/>
        <v>mkckdvol -dev IBM.2107-75KYB71 -extpool P0 -cap 3339 -eam rotateexts -sam ese -name ckd_KYB71_#h 6C80-6C93</v>
      </c>
    </row>
    <row r="127" spans="1:23" ht="13.15" customHeight="1" x14ac:dyDescent="0.2">
      <c r="A127" s="47" t="s">
        <v>15</v>
      </c>
      <c r="B127" s="47" t="s">
        <v>23</v>
      </c>
      <c r="C127" s="48" t="s">
        <v>24</v>
      </c>
      <c r="D127" s="49">
        <v>39</v>
      </c>
      <c r="E127" s="136"/>
      <c r="F127" s="135"/>
      <c r="G127" s="50" t="str">
        <f t="shared" si="17"/>
        <v>6C94-6CBA</v>
      </c>
      <c r="H127" s="49" t="str">
        <f t="shared" si="30"/>
        <v>6C94</v>
      </c>
      <c r="I127" s="49" t="str">
        <f t="shared" si="31"/>
        <v>6CBA</v>
      </c>
      <c r="J127" s="135"/>
      <c r="K127" s="135"/>
      <c r="L127" s="135"/>
      <c r="M127" s="135"/>
      <c r="N127" s="51" t="s">
        <v>41</v>
      </c>
      <c r="O127" s="55">
        <v>0</v>
      </c>
      <c r="P127" s="52">
        <f t="shared" si="20"/>
        <v>2022.76</v>
      </c>
      <c r="Q127" s="140"/>
      <c r="R127" s="138"/>
      <c r="W127" s="54" t="str">
        <f t="shared" si="21"/>
        <v>mkckdvol -dev IBM.2107-75KYB71 -extpool P0 -cap 65520 -eam rotateexts -sam ese -name ckd_KYB71_#h 6C94-6CBA</v>
      </c>
    </row>
    <row r="128" spans="1:23" ht="13.15" customHeight="1" x14ac:dyDescent="0.2">
      <c r="A128" s="47" t="s">
        <v>15</v>
      </c>
      <c r="B128" s="47" t="s">
        <v>29</v>
      </c>
      <c r="C128" s="48" t="s">
        <v>30</v>
      </c>
      <c r="D128" s="49">
        <v>3</v>
      </c>
      <c r="E128" s="136"/>
      <c r="F128" s="135"/>
      <c r="G128" s="50" t="str">
        <f t="shared" si="17"/>
        <v>6CBB-6CBD</v>
      </c>
      <c r="H128" s="49" t="str">
        <f t="shared" si="30"/>
        <v>6CBB</v>
      </c>
      <c r="I128" s="49" t="str">
        <f t="shared" si="31"/>
        <v>6CBD</v>
      </c>
      <c r="J128" s="135"/>
      <c r="K128" s="135"/>
      <c r="L128" s="135"/>
      <c r="M128" s="135"/>
      <c r="N128" s="51" t="s">
        <v>41</v>
      </c>
      <c r="O128" s="55">
        <v>0</v>
      </c>
      <c r="P128" s="52">
        <f t="shared" si="20"/>
        <v>623.78</v>
      </c>
      <c r="Q128" s="140"/>
      <c r="R128" s="138"/>
      <c r="W128" s="54" t="str">
        <f t="shared" si="21"/>
        <v>mkckdvol -dev IBM.2107-75KYB71 -extpool P0 -cap 262668 -eam rotateexts -sam ese -name ckd_KYB71_#h 6CBB-6CBD</v>
      </c>
    </row>
    <row r="129" spans="1:23" ht="13.15" customHeight="1" x14ac:dyDescent="0.2">
      <c r="A129" s="47" t="s">
        <v>15</v>
      </c>
      <c r="B129" s="47" t="s">
        <v>23</v>
      </c>
      <c r="C129" s="48" t="s">
        <v>24</v>
      </c>
      <c r="D129" s="49">
        <v>15</v>
      </c>
      <c r="E129" s="136"/>
      <c r="F129" s="135"/>
      <c r="G129" s="50" t="str">
        <f t="shared" si="17"/>
        <v>6CBE-6CCC</v>
      </c>
      <c r="H129" s="49" t="str">
        <f t="shared" si="30"/>
        <v>6CBE</v>
      </c>
      <c r="I129" s="49" t="str">
        <f t="shared" si="31"/>
        <v>6CCC</v>
      </c>
      <c r="J129" s="135"/>
      <c r="K129" s="135"/>
      <c r="L129" s="135"/>
      <c r="M129" s="135"/>
      <c r="N129" s="51" t="s">
        <v>41</v>
      </c>
      <c r="O129" s="55">
        <v>0</v>
      </c>
      <c r="P129" s="52">
        <f t="shared" si="20"/>
        <v>777.98</v>
      </c>
      <c r="Q129" s="140"/>
      <c r="R129" s="138"/>
      <c r="W129" s="54" t="str">
        <f t="shared" si="21"/>
        <v>mkckdvol -dev IBM.2107-75KYB71 -extpool P0 -cap 65520 -eam rotateexts -sam ese -name ckd_KYB71_#h 6CBE-6CCC</v>
      </c>
    </row>
    <row r="130" spans="1:23" ht="13.15" customHeight="1" x14ac:dyDescent="0.2">
      <c r="A130" s="47" t="s">
        <v>15</v>
      </c>
      <c r="B130" s="47" t="s">
        <v>29</v>
      </c>
      <c r="C130" s="48" t="s">
        <v>30</v>
      </c>
      <c r="D130" s="49">
        <v>3</v>
      </c>
      <c r="E130" s="136"/>
      <c r="F130" s="135"/>
      <c r="G130" s="50" t="str">
        <f t="shared" ref="G130:G193" si="32">CONCATENATE(H130,"-",I130)</f>
        <v>6CCD-6CCF</v>
      </c>
      <c r="H130" s="49" t="str">
        <f t="shared" si="30"/>
        <v>6CCD</v>
      </c>
      <c r="I130" s="49" t="str">
        <f t="shared" si="31"/>
        <v>6CCF</v>
      </c>
      <c r="J130" s="135"/>
      <c r="K130" s="135"/>
      <c r="L130" s="135"/>
      <c r="M130" s="135"/>
      <c r="N130" s="51" t="s">
        <v>41</v>
      </c>
      <c r="O130" s="55">
        <v>0</v>
      </c>
      <c r="P130" s="52">
        <f t="shared" si="20"/>
        <v>623.78</v>
      </c>
      <c r="Q130" s="140"/>
      <c r="R130" s="138"/>
      <c r="W130" s="54" t="str">
        <f t="shared" si="21"/>
        <v>mkckdvol -dev IBM.2107-75KYB71 -extpool P0 -cap 262668 -eam rotateexts -sam ese -name ckd_KYB71_#h 6CCD-6CCF</v>
      </c>
    </row>
    <row r="131" spans="1:23" s="25" customFormat="1" ht="12.75" customHeight="1" x14ac:dyDescent="0.2">
      <c r="A131" s="26" t="s">
        <v>15</v>
      </c>
      <c r="B131" s="26" t="s">
        <v>23</v>
      </c>
      <c r="C131" s="27" t="s">
        <v>24</v>
      </c>
      <c r="D131" s="28">
        <v>14</v>
      </c>
      <c r="E131" s="29"/>
      <c r="F131" s="30"/>
      <c r="G131" s="31" t="str">
        <f t="shared" si="32"/>
        <v>6CD0-6CDD</v>
      </c>
      <c r="H131" s="32" t="str">
        <f t="shared" si="30"/>
        <v>6CD0</v>
      </c>
      <c r="I131" s="32" t="str">
        <f t="shared" si="31"/>
        <v>6CDD</v>
      </c>
      <c r="J131" s="31"/>
      <c r="K131" s="33"/>
      <c r="L131" s="34"/>
      <c r="M131" s="33"/>
      <c r="N131" s="31" t="s">
        <v>41</v>
      </c>
      <c r="O131" s="35">
        <v>0</v>
      </c>
      <c r="P131" s="36">
        <f t="shared" si="20"/>
        <v>726.12</v>
      </c>
      <c r="Q131" s="37"/>
      <c r="R131" s="38"/>
      <c r="W131" s="25" t="str">
        <f t="shared" si="21"/>
        <v>mkckdvol -dev IBM.2107-75KYB71 -extpool P0 -cap 65520 -eam rotateexts -sam ese -name ckd_KYB71_#h 6CD0-6CDD</v>
      </c>
    </row>
    <row r="132" spans="1:23" x14ac:dyDescent="0.2">
      <c r="A132" s="47" t="s">
        <v>15</v>
      </c>
      <c r="B132" s="47" t="s">
        <v>16</v>
      </c>
      <c r="C132" s="48" t="s">
        <v>17</v>
      </c>
      <c r="D132" s="49">
        <v>1</v>
      </c>
      <c r="E132" s="133">
        <v>222</v>
      </c>
      <c r="F132" s="133" t="str">
        <f>DEC2HEX(HEX2DEC(F122)+1)</f>
        <v>6D</v>
      </c>
      <c r="G132" s="50" t="str">
        <f t="shared" si="32"/>
        <v>6D00-6D00</v>
      </c>
      <c r="H132" s="49" t="str">
        <f>DEC2HEX(HEX2DEC(H122)+256)</f>
        <v>6D00</v>
      </c>
      <c r="I132" s="49" t="str">
        <f>DEC2HEX(HEX2DEC(I122)+256)</f>
        <v>6D00</v>
      </c>
      <c r="J132" s="133" t="str">
        <f>DEC2HEX(HEX2DEC(J122)+256)</f>
        <v>6DE0</v>
      </c>
      <c r="K132" s="133" t="str">
        <f>DEC2HEX(HEX2DEC(K122)+256)</f>
        <v>6DFF</v>
      </c>
      <c r="L132" s="133">
        <f>(HEX2DEC(K132)-HEX2DEC(J132))+1</f>
        <v>32</v>
      </c>
      <c r="M132" s="133" t="str">
        <f>DEC2HEX(HEX2DEC(M122)+256)</f>
        <v>6D0E</v>
      </c>
      <c r="N132" s="51" t="s">
        <v>41</v>
      </c>
      <c r="O132" s="50" t="s">
        <v>16</v>
      </c>
      <c r="P132" s="52">
        <f t="shared" si="20"/>
        <v>0.88</v>
      </c>
      <c r="Q132" s="139">
        <f>SUM(P132:P140)</f>
        <v>7904.94</v>
      </c>
      <c r="R132" s="137" t="s">
        <v>138</v>
      </c>
      <c r="W132" s="54" t="str">
        <f t="shared" si="21"/>
        <v>mkckdvol -dev IBM.2107-75KYB71 -extpool P1 -cap 1113 -eam rotateexts -sam ese -name ckd_KYB71_#h 6D00-6D00</v>
      </c>
    </row>
    <row r="133" spans="1:23" ht="13.15" customHeight="1" x14ac:dyDescent="0.2">
      <c r="A133" s="47" t="s">
        <v>15</v>
      </c>
      <c r="B133" s="47" t="s">
        <v>18</v>
      </c>
      <c r="C133" s="48" t="s">
        <v>19</v>
      </c>
      <c r="D133" s="49">
        <v>25</v>
      </c>
      <c r="E133" s="136"/>
      <c r="F133" s="135"/>
      <c r="G133" s="50" t="str">
        <f t="shared" si="32"/>
        <v>6D01-6D19</v>
      </c>
      <c r="H133" s="49" t="str">
        <f t="shared" ref="H133:H141" si="33">DEC2HEX(HEX2DEC(I132)+1)</f>
        <v>6D01</v>
      </c>
      <c r="I133" s="49" t="str">
        <f t="shared" ref="I133:I141" si="34">DEC2HEX(HEX2DEC(H133)+D133-1)</f>
        <v>6D19</v>
      </c>
      <c r="J133" s="135"/>
      <c r="K133" s="135"/>
      <c r="L133" s="135"/>
      <c r="M133" s="135"/>
      <c r="N133" s="51" t="s">
        <v>41</v>
      </c>
      <c r="O133" s="55">
        <v>1</v>
      </c>
      <c r="P133" s="52">
        <f t="shared" si="20"/>
        <v>198.24</v>
      </c>
      <c r="Q133" s="140"/>
      <c r="R133" s="138"/>
      <c r="W133" s="54" t="str">
        <f t="shared" si="21"/>
        <v>mkckdvol -dev IBM.2107-75KYB71 -extpool P1 -cap 10017 -eam rotateexts -sam ese -name ckd_KYB71_#h 6D01-6D19</v>
      </c>
    </row>
    <row r="134" spans="1:23" ht="13.15" customHeight="1" x14ac:dyDescent="0.2">
      <c r="A134" s="47" t="s">
        <v>15</v>
      </c>
      <c r="B134" s="47" t="s">
        <v>23</v>
      </c>
      <c r="C134" s="48" t="s">
        <v>24</v>
      </c>
      <c r="D134" s="49">
        <v>37</v>
      </c>
      <c r="E134" s="136"/>
      <c r="F134" s="135"/>
      <c r="G134" s="50" t="str">
        <f t="shared" si="32"/>
        <v>6D1A-6D3E</v>
      </c>
      <c r="H134" s="49" t="str">
        <f t="shared" si="33"/>
        <v>6D1A</v>
      </c>
      <c r="I134" s="49" t="str">
        <f t="shared" si="34"/>
        <v>6D3E</v>
      </c>
      <c r="J134" s="135"/>
      <c r="K134" s="135"/>
      <c r="L134" s="135"/>
      <c r="M134" s="135"/>
      <c r="N134" s="51" t="s">
        <v>41</v>
      </c>
      <c r="O134" s="55">
        <v>1</v>
      </c>
      <c r="P134" s="52">
        <f t="shared" si="20"/>
        <v>1919.03</v>
      </c>
      <c r="Q134" s="140"/>
      <c r="R134" s="138"/>
      <c r="W134" s="54" t="str">
        <f t="shared" si="21"/>
        <v>mkckdvol -dev IBM.2107-75KYB71 -extpool P1 -cap 65520 -eam rotateexts -sam ese -name ckd_KYB71_#h 6D1A-6D3E</v>
      </c>
    </row>
    <row r="135" spans="1:23" ht="13.15" customHeight="1" x14ac:dyDescent="0.2">
      <c r="A135" s="47" t="s">
        <v>15</v>
      </c>
      <c r="B135" s="47" t="s">
        <v>25</v>
      </c>
      <c r="C135" s="48" t="s">
        <v>26</v>
      </c>
      <c r="D135" s="49">
        <v>65</v>
      </c>
      <c r="E135" s="136"/>
      <c r="F135" s="135"/>
      <c r="G135" s="50" t="str">
        <f t="shared" si="32"/>
        <v>6D3F-6D7F</v>
      </c>
      <c r="H135" s="49" t="str">
        <f t="shared" si="33"/>
        <v>6D3F</v>
      </c>
      <c r="I135" s="49" t="str">
        <f t="shared" si="34"/>
        <v>6D7F</v>
      </c>
      <c r="J135" s="135"/>
      <c r="K135" s="135"/>
      <c r="L135" s="135"/>
      <c r="M135" s="135"/>
      <c r="N135" s="51" t="s">
        <v>41</v>
      </c>
      <c r="O135" s="55">
        <v>1</v>
      </c>
      <c r="P135" s="52">
        <f t="shared" si="20"/>
        <v>1685.63</v>
      </c>
      <c r="Q135" s="140"/>
      <c r="R135" s="138"/>
      <c r="W135" s="54" t="str">
        <f t="shared" si="21"/>
        <v>mkckdvol -dev IBM.2107-75KYB71 -extpool P1 -cap 32760 -eam rotateexts -sam ese -name ckd_KYB71_#h 6D3F-6D7F</v>
      </c>
    </row>
    <row r="136" spans="1:23" ht="13.15" customHeight="1" x14ac:dyDescent="0.2">
      <c r="A136" s="47" t="s">
        <v>15</v>
      </c>
      <c r="B136" s="47" t="s">
        <v>27</v>
      </c>
      <c r="C136" s="48" t="s">
        <v>28</v>
      </c>
      <c r="D136" s="49">
        <v>20</v>
      </c>
      <c r="E136" s="136"/>
      <c r="F136" s="135"/>
      <c r="G136" s="50" t="str">
        <f t="shared" si="32"/>
        <v>6D80-6D93</v>
      </c>
      <c r="H136" s="49" t="str">
        <f t="shared" si="33"/>
        <v>6D80</v>
      </c>
      <c r="I136" s="49" t="str">
        <f t="shared" si="34"/>
        <v>6D93</v>
      </c>
      <c r="J136" s="135"/>
      <c r="K136" s="135"/>
      <c r="L136" s="135"/>
      <c r="M136" s="135"/>
      <c r="N136" s="51" t="s">
        <v>41</v>
      </c>
      <c r="O136" s="55">
        <v>1</v>
      </c>
      <c r="P136" s="52">
        <f t="shared" si="20"/>
        <v>52.86</v>
      </c>
      <c r="Q136" s="140"/>
      <c r="R136" s="138"/>
      <c r="W136" s="54" t="str">
        <f t="shared" si="21"/>
        <v>mkckdvol -dev IBM.2107-75KYB71 -extpool P1 -cap 3339 -eam rotateexts -sam ese -name ckd_KYB71_#h 6D80-6D93</v>
      </c>
    </row>
    <row r="137" spans="1:23" ht="13.15" customHeight="1" x14ac:dyDescent="0.2">
      <c r="A137" s="47" t="s">
        <v>15</v>
      </c>
      <c r="B137" s="47" t="s">
        <v>23</v>
      </c>
      <c r="C137" s="48" t="s">
        <v>24</v>
      </c>
      <c r="D137" s="49">
        <v>39</v>
      </c>
      <c r="E137" s="136"/>
      <c r="F137" s="135"/>
      <c r="G137" s="50" t="str">
        <f t="shared" si="32"/>
        <v>6D94-6DBA</v>
      </c>
      <c r="H137" s="49" t="str">
        <f t="shared" si="33"/>
        <v>6D94</v>
      </c>
      <c r="I137" s="49" t="str">
        <f t="shared" si="34"/>
        <v>6DBA</v>
      </c>
      <c r="J137" s="135"/>
      <c r="K137" s="135"/>
      <c r="L137" s="135"/>
      <c r="M137" s="135"/>
      <c r="N137" s="51" t="s">
        <v>41</v>
      </c>
      <c r="O137" s="55">
        <v>1</v>
      </c>
      <c r="P137" s="52">
        <f t="shared" si="20"/>
        <v>2022.76</v>
      </c>
      <c r="Q137" s="140"/>
      <c r="R137" s="138"/>
      <c r="W137" s="54" t="str">
        <f t="shared" si="21"/>
        <v>mkckdvol -dev IBM.2107-75KYB71 -extpool P1 -cap 65520 -eam rotateexts -sam ese -name ckd_KYB71_#h 6D94-6DBA</v>
      </c>
    </row>
    <row r="138" spans="1:23" ht="13.15" customHeight="1" x14ac:dyDescent="0.2">
      <c r="A138" s="47" t="s">
        <v>15</v>
      </c>
      <c r="B138" s="47" t="s">
        <v>29</v>
      </c>
      <c r="C138" s="48" t="s">
        <v>30</v>
      </c>
      <c r="D138" s="49">
        <v>3</v>
      </c>
      <c r="E138" s="136"/>
      <c r="F138" s="135"/>
      <c r="G138" s="50" t="str">
        <f t="shared" si="32"/>
        <v>6DBB-6DBD</v>
      </c>
      <c r="H138" s="49" t="str">
        <f t="shared" si="33"/>
        <v>6DBB</v>
      </c>
      <c r="I138" s="49" t="str">
        <f t="shared" si="34"/>
        <v>6DBD</v>
      </c>
      <c r="J138" s="135"/>
      <c r="K138" s="135"/>
      <c r="L138" s="135"/>
      <c r="M138" s="135"/>
      <c r="N138" s="51" t="s">
        <v>41</v>
      </c>
      <c r="O138" s="55">
        <v>1</v>
      </c>
      <c r="P138" s="52">
        <f t="shared" si="20"/>
        <v>623.78</v>
      </c>
      <c r="Q138" s="140"/>
      <c r="R138" s="138"/>
      <c r="W138" s="54" t="str">
        <f t="shared" si="21"/>
        <v>mkckdvol -dev IBM.2107-75KYB71 -extpool P1 -cap 262668 -eam rotateexts -sam ese -name ckd_KYB71_#h 6DBB-6DBD</v>
      </c>
    </row>
    <row r="139" spans="1:23" ht="13.15" customHeight="1" x14ac:dyDescent="0.2">
      <c r="A139" s="47" t="s">
        <v>15</v>
      </c>
      <c r="B139" s="47" t="s">
        <v>23</v>
      </c>
      <c r="C139" s="48" t="s">
        <v>24</v>
      </c>
      <c r="D139" s="49">
        <v>15</v>
      </c>
      <c r="E139" s="136"/>
      <c r="F139" s="135"/>
      <c r="G139" s="50" t="str">
        <f t="shared" si="32"/>
        <v>6DBE-6DCC</v>
      </c>
      <c r="H139" s="49" t="str">
        <f t="shared" si="33"/>
        <v>6DBE</v>
      </c>
      <c r="I139" s="49" t="str">
        <f t="shared" si="34"/>
        <v>6DCC</v>
      </c>
      <c r="J139" s="135"/>
      <c r="K139" s="135"/>
      <c r="L139" s="135"/>
      <c r="M139" s="135"/>
      <c r="N139" s="51" t="s">
        <v>41</v>
      </c>
      <c r="O139" s="55">
        <v>1</v>
      </c>
      <c r="P139" s="52">
        <f t="shared" si="20"/>
        <v>777.98</v>
      </c>
      <c r="Q139" s="140"/>
      <c r="R139" s="138"/>
      <c r="W139" s="54" t="str">
        <f t="shared" si="21"/>
        <v>mkckdvol -dev IBM.2107-75KYB71 -extpool P1 -cap 65520 -eam rotateexts -sam ese -name ckd_KYB71_#h 6DBE-6DCC</v>
      </c>
    </row>
    <row r="140" spans="1:23" ht="13.15" customHeight="1" x14ac:dyDescent="0.2">
      <c r="A140" s="47" t="s">
        <v>15</v>
      </c>
      <c r="B140" s="47" t="s">
        <v>29</v>
      </c>
      <c r="C140" s="48" t="s">
        <v>30</v>
      </c>
      <c r="D140" s="49">
        <v>3</v>
      </c>
      <c r="E140" s="136"/>
      <c r="F140" s="135"/>
      <c r="G140" s="50" t="str">
        <f t="shared" si="32"/>
        <v>6DCD-6DCF</v>
      </c>
      <c r="H140" s="49" t="str">
        <f t="shared" si="33"/>
        <v>6DCD</v>
      </c>
      <c r="I140" s="49" t="str">
        <f t="shared" si="34"/>
        <v>6DCF</v>
      </c>
      <c r="J140" s="135"/>
      <c r="K140" s="135"/>
      <c r="L140" s="135"/>
      <c r="M140" s="135"/>
      <c r="N140" s="51" t="s">
        <v>41</v>
      </c>
      <c r="O140" s="55">
        <v>1</v>
      </c>
      <c r="P140" s="52">
        <f t="shared" si="20"/>
        <v>623.78</v>
      </c>
      <c r="Q140" s="140"/>
      <c r="R140" s="138"/>
      <c r="W140" s="54" t="str">
        <f t="shared" si="21"/>
        <v>mkckdvol -dev IBM.2107-75KYB71 -extpool P1 -cap 262668 -eam rotateexts -sam ese -name ckd_KYB71_#h 6DCD-6DCF</v>
      </c>
    </row>
    <row r="141" spans="1:23" s="25" customFormat="1" ht="12.75" customHeight="1" x14ac:dyDescent="0.2">
      <c r="A141" s="26" t="s">
        <v>15</v>
      </c>
      <c r="B141" s="26" t="s">
        <v>23</v>
      </c>
      <c r="C141" s="27" t="s">
        <v>24</v>
      </c>
      <c r="D141" s="28">
        <v>14</v>
      </c>
      <c r="E141" s="29"/>
      <c r="F141" s="30"/>
      <c r="G141" s="31" t="str">
        <f t="shared" si="32"/>
        <v>6DD0-6DDD</v>
      </c>
      <c r="H141" s="32" t="str">
        <f t="shared" si="33"/>
        <v>6DD0</v>
      </c>
      <c r="I141" s="32" t="str">
        <f t="shared" si="34"/>
        <v>6DDD</v>
      </c>
      <c r="J141" s="31"/>
      <c r="K141" s="33"/>
      <c r="L141" s="34"/>
      <c r="M141" s="33"/>
      <c r="N141" s="31" t="s">
        <v>41</v>
      </c>
      <c r="O141" s="35">
        <v>1</v>
      </c>
      <c r="P141" s="36">
        <f t="shared" si="20"/>
        <v>726.12</v>
      </c>
      <c r="Q141" s="37"/>
      <c r="R141" s="38"/>
      <c r="W141" s="25" t="str">
        <f t="shared" si="21"/>
        <v>mkckdvol -dev IBM.2107-75KYB71 -extpool P1 -cap 65520 -eam rotateexts -sam ese -name ckd_KYB71_#h 6DD0-6DDD</v>
      </c>
    </row>
    <row r="142" spans="1:23" x14ac:dyDescent="0.2">
      <c r="A142" s="47" t="s">
        <v>15</v>
      </c>
      <c r="B142" s="47" t="s">
        <v>16</v>
      </c>
      <c r="C142" s="48" t="s">
        <v>17</v>
      </c>
      <c r="D142" s="49">
        <v>1</v>
      </c>
      <c r="E142" s="133">
        <v>222</v>
      </c>
      <c r="F142" s="133" t="str">
        <f>DEC2HEX(HEX2DEC(F132)+1)</f>
        <v>6E</v>
      </c>
      <c r="G142" s="50" t="str">
        <f t="shared" si="32"/>
        <v>6E00-6E00</v>
      </c>
      <c r="H142" s="49" t="str">
        <f>DEC2HEX(HEX2DEC(H132)+256)</f>
        <v>6E00</v>
      </c>
      <c r="I142" s="49" t="str">
        <f>DEC2HEX(HEX2DEC(I132)+256)</f>
        <v>6E00</v>
      </c>
      <c r="J142" s="133" t="str">
        <f>DEC2HEX(HEX2DEC(J132)+256)</f>
        <v>6EE0</v>
      </c>
      <c r="K142" s="133" t="str">
        <f>DEC2HEX(HEX2DEC(K132)+256)</f>
        <v>6EFF</v>
      </c>
      <c r="L142" s="133">
        <f>(HEX2DEC(K142)-HEX2DEC(J142))+1</f>
        <v>32</v>
      </c>
      <c r="M142" s="133" t="str">
        <f>DEC2HEX(HEX2DEC(M132)+256)</f>
        <v>6E0E</v>
      </c>
      <c r="N142" s="51" t="s">
        <v>41</v>
      </c>
      <c r="O142" s="50" t="s">
        <v>22</v>
      </c>
      <c r="P142" s="52">
        <f t="shared" si="20"/>
        <v>0.88</v>
      </c>
      <c r="Q142" s="139">
        <f>SUM(P142:P150)</f>
        <v>7904.94</v>
      </c>
      <c r="R142" s="137" t="s">
        <v>138</v>
      </c>
      <c r="W142" s="54" t="str">
        <f t="shared" si="21"/>
        <v>mkckdvol -dev IBM.2107-75KYB71 -extpool P0 -cap 1113 -eam rotateexts -sam ese -name ckd_KYB71_#h 6E00-6E00</v>
      </c>
    </row>
    <row r="143" spans="1:23" ht="13.15" customHeight="1" x14ac:dyDescent="0.2">
      <c r="A143" s="47" t="s">
        <v>15</v>
      </c>
      <c r="B143" s="47" t="s">
        <v>18</v>
      </c>
      <c r="C143" s="48" t="s">
        <v>19</v>
      </c>
      <c r="D143" s="49">
        <v>25</v>
      </c>
      <c r="E143" s="136"/>
      <c r="F143" s="135"/>
      <c r="G143" s="50" t="str">
        <f t="shared" si="32"/>
        <v>6E01-6E19</v>
      </c>
      <c r="H143" s="49" t="str">
        <f t="shared" ref="H143:H151" si="35">DEC2HEX(HEX2DEC(I142)+1)</f>
        <v>6E01</v>
      </c>
      <c r="I143" s="49" t="str">
        <f t="shared" ref="I143:I151" si="36">DEC2HEX(HEX2DEC(H143)+D143-1)</f>
        <v>6E19</v>
      </c>
      <c r="J143" s="135"/>
      <c r="K143" s="135"/>
      <c r="L143" s="135"/>
      <c r="M143" s="135"/>
      <c r="N143" s="51" t="s">
        <v>41</v>
      </c>
      <c r="O143" s="55">
        <v>0</v>
      </c>
      <c r="P143" s="52">
        <f t="shared" si="20"/>
        <v>198.24</v>
      </c>
      <c r="Q143" s="140"/>
      <c r="R143" s="138"/>
      <c r="W143" s="54" t="str">
        <f t="shared" si="21"/>
        <v>mkckdvol -dev IBM.2107-75KYB71 -extpool P0 -cap 10017 -eam rotateexts -sam ese -name ckd_KYB71_#h 6E01-6E19</v>
      </c>
    </row>
    <row r="144" spans="1:23" ht="13.15" customHeight="1" x14ac:dyDescent="0.2">
      <c r="A144" s="47" t="s">
        <v>15</v>
      </c>
      <c r="B144" s="47" t="s">
        <v>23</v>
      </c>
      <c r="C144" s="48" t="s">
        <v>24</v>
      </c>
      <c r="D144" s="49">
        <v>37</v>
      </c>
      <c r="E144" s="136"/>
      <c r="F144" s="135"/>
      <c r="G144" s="50" t="str">
        <f t="shared" si="32"/>
        <v>6E1A-6E3E</v>
      </c>
      <c r="H144" s="49" t="str">
        <f t="shared" si="35"/>
        <v>6E1A</v>
      </c>
      <c r="I144" s="49" t="str">
        <f t="shared" si="36"/>
        <v>6E3E</v>
      </c>
      <c r="J144" s="135"/>
      <c r="K144" s="135"/>
      <c r="L144" s="135"/>
      <c r="M144" s="135"/>
      <c r="N144" s="51" t="s">
        <v>41</v>
      </c>
      <c r="O144" s="55">
        <v>0</v>
      </c>
      <c r="P144" s="52">
        <f t="shared" ref="P144:P214" si="37">ROUND((C144*D144*GiBcyl),2)</f>
        <v>1919.03</v>
      </c>
      <c r="Q144" s="140"/>
      <c r="R144" s="138"/>
      <c r="W144" s="54" t="str">
        <f t="shared" ref="W144:W214" si="38">CONCATENATE("mkckdvol -dev IBM.2107-75",$S$1," -extpool P",O144," -cap ",C144," -eam rotateexts -sam ese -name ckd_",$S$1,"_#h ",G144)</f>
        <v>mkckdvol -dev IBM.2107-75KYB71 -extpool P0 -cap 65520 -eam rotateexts -sam ese -name ckd_KYB71_#h 6E1A-6E3E</v>
      </c>
    </row>
    <row r="145" spans="1:23" ht="13.15" customHeight="1" x14ac:dyDescent="0.2">
      <c r="A145" s="47" t="s">
        <v>15</v>
      </c>
      <c r="B145" s="47" t="s">
        <v>25</v>
      </c>
      <c r="C145" s="48" t="s">
        <v>26</v>
      </c>
      <c r="D145" s="49">
        <v>65</v>
      </c>
      <c r="E145" s="136"/>
      <c r="F145" s="135"/>
      <c r="G145" s="50" t="str">
        <f t="shared" si="32"/>
        <v>6E3F-6E7F</v>
      </c>
      <c r="H145" s="49" t="str">
        <f t="shared" si="35"/>
        <v>6E3F</v>
      </c>
      <c r="I145" s="49" t="str">
        <f t="shared" si="36"/>
        <v>6E7F</v>
      </c>
      <c r="J145" s="135"/>
      <c r="K145" s="135"/>
      <c r="L145" s="135"/>
      <c r="M145" s="135"/>
      <c r="N145" s="51" t="s">
        <v>41</v>
      </c>
      <c r="O145" s="55">
        <v>0</v>
      </c>
      <c r="P145" s="52">
        <f t="shared" si="37"/>
        <v>1685.63</v>
      </c>
      <c r="Q145" s="140"/>
      <c r="R145" s="138"/>
      <c r="W145" s="54" t="str">
        <f t="shared" si="38"/>
        <v>mkckdvol -dev IBM.2107-75KYB71 -extpool P0 -cap 32760 -eam rotateexts -sam ese -name ckd_KYB71_#h 6E3F-6E7F</v>
      </c>
    </row>
    <row r="146" spans="1:23" ht="13.15" customHeight="1" x14ac:dyDescent="0.2">
      <c r="A146" s="47" t="s">
        <v>15</v>
      </c>
      <c r="B146" s="47" t="s">
        <v>27</v>
      </c>
      <c r="C146" s="48" t="s">
        <v>28</v>
      </c>
      <c r="D146" s="49">
        <v>20</v>
      </c>
      <c r="E146" s="136"/>
      <c r="F146" s="135"/>
      <c r="G146" s="50" t="str">
        <f t="shared" si="32"/>
        <v>6E80-6E93</v>
      </c>
      <c r="H146" s="49" t="str">
        <f t="shared" si="35"/>
        <v>6E80</v>
      </c>
      <c r="I146" s="49" t="str">
        <f t="shared" si="36"/>
        <v>6E93</v>
      </c>
      <c r="J146" s="135"/>
      <c r="K146" s="135"/>
      <c r="L146" s="135"/>
      <c r="M146" s="135"/>
      <c r="N146" s="51" t="s">
        <v>41</v>
      </c>
      <c r="O146" s="55">
        <v>0</v>
      </c>
      <c r="P146" s="52">
        <f t="shared" si="37"/>
        <v>52.86</v>
      </c>
      <c r="Q146" s="140"/>
      <c r="R146" s="138"/>
      <c r="W146" s="54" t="str">
        <f t="shared" si="38"/>
        <v>mkckdvol -dev IBM.2107-75KYB71 -extpool P0 -cap 3339 -eam rotateexts -sam ese -name ckd_KYB71_#h 6E80-6E93</v>
      </c>
    </row>
    <row r="147" spans="1:23" ht="13.15" customHeight="1" x14ac:dyDescent="0.2">
      <c r="A147" s="47" t="s">
        <v>15</v>
      </c>
      <c r="B147" s="47" t="s">
        <v>23</v>
      </c>
      <c r="C147" s="48" t="s">
        <v>24</v>
      </c>
      <c r="D147" s="49">
        <v>39</v>
      </c>
      <c r="E147" s="136"/>
      <c r="F147" s="135"/>
      <c r="G147" s="50" t="str">
        <f t="shared" si="32"/>
        <v>6E94-6EBA</v>
      </c>
      <c r="H147" s="49" t="str">
        <f t="shared" si="35"/>
        <v>6E94</v>
      </c>
      <c r="I147" s="49" t="str">
        <f t="shared" si="36"/>
        <v>6EBA</v>
      </c>
      <c r="J147" s="135"/>
      <c r="K147" s="135"/>
      <c r="L147" s="135"/>
      <c r="M147" s="135"/>
      <c r="N147" s="51" t="s">
        <v>41</v>
      </c>
      <c r="O147" s="55">
        <v>0</v>
      </c>
      <c r="P147" s="52">
        <f t="shared" si="37"/>
        <v>2022.76</v>
      </c>
      <c r="Q147" s="140"/>
      <c r="R147" s="138"/>
      <c r="W147" s="54" t="str">
        <f t="shared" si="38"/>
        <v>mkckdvol -dev IBM.2107-75KYB71 -extpool P0 -cap 65520 -eam rotateexts -sam ese -name ckd_KYB71_#h 6E94-6EBA</v>
      </c>
    </row>
    <row r="148" spans="1:23" ht="13.15" customHeight="1" x14ac:dyDescent="0.2">
      <c r="A148" s="47" t="s">
        <v>15</v>
      </c>
      <c r="B148" s="47" t="s">
        <v>29</v>
      </c>
      <c r="C148" s="48" t="s">
        <v>30</v>
      </c>
      <c r="D148" s="49">
        <v>3</v>
      </c>
      <c r="E148" s="136"/>
      <c r="F148" s="135"/>
      <c r="G148" s="50" t="str">
        <f t="shared" si="32"/>
        <v>6EBB-6EBD</v>
      </c>
      <c r="H148" s="49" t="str">
        <f t="shared" si="35"/>
        <v>6EBB</v>
      </c>
      <c r="I148" s="49" t="str">
        <f t="shared" si="36"/>
        <v>6EBD</v>
      </c>
      <c r="J148" s="135"/>
      <c r="K148" s="135"/>
      <c r="L148" s="135"/>
      <c r="M148" s="135"/>
      <c r="N148" s="51" t="s">
        <v>41</v>
      </c>
      <c r="O148" s="55">
        <v>0</v>
      </c>
      <c r="P148" s="52">
        <f t="shared" si="37"/>
        <v>623.78</v>
      </c>
      <c r="Q148" s="140"/>
      <c r="R148" s="138"/>
      <c r="W148" s="54" t="str">
        <f t="shared" si="38"/>
        <v>mkckdvol -dev IBM.2107-75KYB71 -extpool P0 -cap 262668 -eam rotateexts -sam ese -name ckd_KYB71_#h 6EBB-6EBD</v>
      </c>
    </row>
    <row r="149" spans="1:23" ht="13.15" customHeight="1" x14ac:dyDescent="0.2">
      <c r="A149" s="47" t="s">
        <v>15</v>
      </c>
      <c r="B149" s="47" t="s">
        <v>23</v>
      </c>
      <c r="C149" s="48" t="s">
        <v>24</v>
      </c>
      <c r="D149" s="49">
        <v>15</v>
      </c>
      <c r="E149" s="136"/>
      <c r="F149" s="135"/>
      <c r="G149" s="50" t="str">
        <f t="shared" si="32"/>
        <v>6EBE-6ECC</v>
      </c>
      <c r="H149" s="49" t="str">
        <f t="shared" si="35"/>
        <v>6EBE</v>
      </c>
      <c r="I149" s="49" t="str">
        <f t="shared" si="36"/>
        <v>6ECC</v>
      </c>
      <c r="J149" s="135"/>
      <c r="K149" s="135"/>
      <c r="L149" s="135"/>
      <c r="M149" s="135"/>
      <c r="N149" s="51" t="s">
        <v>41</v>
      </c>
      <c r="O149" s="55">
        <v>0</v>
      </c>
      <c r="P149" s="52">
        <f t="shared" si="37"/>
        <v>777.98</v>
      </c>
      <c r="Q149" s="140"/>
      <c r="R149" s="138"/>
      <c r="W149" s="54" t="str">
        <f t="shared" si="38"/>
        <v>mkckdvol -dev IBM.2107-75KYB71 -extpool P0 -cap 65520 -eam rotateexts -sam ese -name ckd_KYB71_#h 6EBE-6ECC</v>
      </c>
    </row>
    <row r="150" spans="1:23" ht="13.15" customHeight="1" x14ac:dyDescent="0.2">
      <c r="A150" s="47" t="s">
        <v>15</v>
      </c>
      <c r="B150" s="47" t="s">
        <v>29</v>
      </c>
      <c r="C150" s="48" t="s">
        <v>30</v>
      </c>
      <c r="D150" s="49">
        <v>3</v>
      </c>
      <c r="E150" s="136"/>
      <c r="F150" s="135"/>
      <c r="G150" s="50" t="str">
        <f t="shared" si="32"/>
        <v>6ECD-6ECF</v>
      </c>
      <c r="H150" s="49" t="str">
        <f t="shared" si="35"/>
        <v>6ECD</v>
      </c>
      <c r="I150" s="49" t="str">
        <f t="shared" si="36"/>
        <v>6ECF</v>
      </c>
      <c r="J150" s="135"/>
      <c r="K150" s="135"/>
      <c r="L150" s="135"/>
      <c r="M150" s="135"/>
      <c r="N150" s="51" t="s">
        <v>41</v>
      </c>
      <c r="O150" s="55">
        <v>0</v>
      </c>
      <c r="P150" s="52">
        <f t="shared" si="37"/>
        <v>623.78</v>
      </c>
      <c r="Q150" s="140"/>
      <c r="R150" s="138"/>
      <c r="W150" s="54" t="str">
        <f t="shared" si="38"/>
        <v>mkckdvol -dev IBM.2107-75KYB71 -extpool P0 -cap 262668 -eam rotateexts -sam ese -name ckd_KYB71_#h 6ECD-6ECF</v>
      </c>
    </row>
    <row r="151" spans="1:23" s="25" customFormat="1" ht="12.75" customHeight="1" x14ac:dyDescent="0.2">
      <c r="A151" s="26" t="s">
        <v>15</v>
      </c>
      <c r="B151" s="26" t="s">
        <v>23</v>
      </c>
      <c r="C151" s="27" t="s">
        <v>24</v>
      </c>
      <c r="D151" s="28">
        <v>14</v>
      </c>
      <c r="E151" s="29"/>
      <c r="F151" s="30"/>
      <c r="G151" s="31" t="str">
        <f t="shared" si="32"/>
        <v>6ED0-6EDD</v>
      </c>
      <c r="H151" s="32" t="str">
        <f t="shared" si="35"/>
        <v>6ED0</v>
      </c>
      <c r="I151" s="32" t="str">
        <f t="shared" si="36"/>
        <v>6EDD</v>
      </c>
      <c r="J151" s="31"/>
      <c r="K151" s="33"/>
      <c r="L151" s="34"/>
      <c r="M151" s="33"/>
      <c r="N151" s="31" t="s">
        <v>41</v>
      </c>
      <c r="O151" s="35">
        <v>0</v>
      </c>
      <c r="P151" s="36">
        <f t="shared" si="37"/>
        <v>726.12</v>
      </c>
      <c r="Q151" s="37"/>
      <c r="R151" s="38"/>
      <c r="W151" s="25" t="str">
        <f t="shared" si="38"/>
        <v>mkckdvol -dev IBM.2107-75KYB71 -extpool P0 -cap 65520 -eam rotateexts -sam ese -name ckd_KYB71_#h 6ED0-6EDD</v>
      </c>
    </row>
    <row r="152" spans="1:23" x14ac:dyDescent="0.2">
      <c r="A152" s="47" t="s">
        <v>15</v>
      </c>
      <c r="B152" s="47" t="s">
        <v>16</v>
      </c>
      <c r="C152" s="48" t="s">
        <v>17</v>
      </c>
      <c r="D152" s="49">
        <v>1</v>
      </c>
      <c r="E152" s="133">
        <v>222</v>
      </c>
      <c r="F152" s="133" t="str">
        <f>DEC2HEX(HEX2DEC(F142)+1)</f>
        <v>6F</v>
      </c>
      <c r="G152" s="50" t="str">
        <f t="shared" si="32"/>
        <v>6F00-6F00</v>
      </c>
      <c r="H152" s="49" t="str">
        <f>DEC2HEX(HEX2DEC(H142)+256)</f>
        <v>6F00</v>
      </c>
      <c r="I152" s="49" t="str">
        <f>DEC2HEX(HEX2DEC(I142)+256)</f>
        <v>6F00</v>
      </c>
      <c r="J152" s="133" t="str">
        <f>DEC2HEX(HEX2DEC(J142)+256)</f>
        <v>6FE0</v>
      </c>
      <c r="K152" s="133" t="str">
        <f>DEC2HEX(HEX2DEC(K142)+256)</f>
        <v>6FFF</v>
      </c>
      <c r="L152" s="133">
        <f>(HEX2DEC(K152)-HEX2DEC(J152))+1</f>
        <v>32</v>
      </c>
      <c r="M152" s="133" t="str">
        <f>DEC2HEX(HEX2DEC(M142)+256)</f>
        <v>6F0E</v>
      </c>
      <c r="N152" s="51" t="s">
        <v>41</v>
      </c>
      <c r="O152" s="50" t="s">
        <v>16</v>
      </c>
      <c r="P152" s="52">
        <f t="shared" si="37"/>
        <v>0.88</v>
      </c>
      <c r="Q152" s="139">
        <f>SUM(P152:P160)</f>
        <v>7904.94</v>
      </c>
      <c r="R152" s="137" t="s">
        <v>138</v>
      </c>
      <c r="W152" s="54" t="str">
        <f t="shared" si="38"/>
        <v>mkckdvol -dev IBM.2107-75KYB71 -extpool P1 -cap 1113 -eam rotateexts -sam ese -name ckd_KYB71_#h 6F00-6F00</v>
      </c>
    </row>
    <row r="153" spans="1:23" ht="13.15" customHeight="1" x14ac:dyDescent="0.2">
      <c r="A153" s="47" t="s">
        <v>15</v>
      </c>
      <c r="B153" s="47" t="s">
        <v>18</v>
      </c>
      <c r="C153" s="48" t="s">
        <v>19</v>
      </c>
      <c r="D153" s="49">
        <v>25</v>
      </c>
      <c r="E153" s="136"/>
      <c r="F153" s="135"/>
      <c r="G153" s="50" t="str">
        <f t="shared" si="32"/>
        <v>6F01-6F19</v>
      </c>
      <c r="H153" s="49" t="str">
        <f t="shared" ref="H153:H161" si="39">DEC2HEX(HEX2DEC(I152)+1)</f>
        <v>6F01</v>
      </c>
      <c r="I153" s="49" t="str">
        <f t="shared" ref="I153:I161" si="40">DEC2HEX(HEX2DEC(H153)+D153-1)</f>
        <v>6F19</v>
      </c>
      <c r="J153" s="135"/>
      <c r="K153" s="135"/>
      <c r="L153" s="135"/>
      <c r="M153" s="135"/>
      <c r="N153" s="51" t="s">
        <v>41</v>
      </c>
      <c r="O153" s="55">
        <v>1</v>
      </c>
      <c r="P153" s="52">
        <f t="shared" si="37"/>
        <v>198.24</v>
      </c>
      <c r="Q153" s="140"/>
      <c r="R153" s="138"/>
      <c r="W153" s="54" t="str">
        <f t="shared" si="38"/>
        <v>mkckdvol -dev IBM.2107-75KYB71 -extpool P1 -cap 10017 -eam rotateexts -sam ese -name ckd_KYB71_#h 6F01-6F19</v>
      </c>
    </row>
    <row r="154" spans="1:23" ht="13.15" customHeight="1" x14ac:dyDescent="0.2">
      <c r="A154" s="47" t="s">
        <v>15</v>
      </c>
      <c r="B154" s="47" t="s">
        <v>23</v>
      </c>
      <c r="C154" s="48" t="s">
        <v>24</v>
      </c>
      <c r="D154" s="49">
        <v>37</v>
      </c>
      <c r="E154" s="136"/>
      <c r="F154" s="135"/>
      <c r="G154" s="50" t="str">
        <f t="shared" si="32"/>
        <v>6F1A-6F3E</v>
      </c>
      <c r="H154" s="49" t="str">
        <f t="shared" si="39"/>
        <v>6F1A</v>
      </c>
      <c r="I154" s="49" t="str">
        <f t="shared" si="40"/>
        <v>6F3E</v>
      </c>
      <c r="J154" s="135"/>
      <c r="K154" s="135"/>
      <c r="L154" s="135"/>
      <c r="M154" s="135"/>
      <c r="N154" s="51" t="s">
        <v>41</v>
      </c>
      <c r="O154" s="55">
        <v>1</v>
      </c>
      <c r="P154" s="52">
        <f t="shared" si="37"/>
        <v>1919.03</v>
      </c>
      <c r="Q154" s="140"/>
      <c r="R154" s="138"/>
      <c r="W154" s="54" t="str">
        <f t="shared" si="38"/>
        <v>mkckdvol -dev IBM.2107-75KYB71 -extpool P1 -cap 65520 -eam rotateexts -sam ese -name ckd_KYB71_#h 6F1A-6F3E</v>
      </c>
    </row>
    <row r="155" spans="1:23" ht="13.15" customHeight="1" x14ac:dyDescent="0.2">
      <c r="A155" s="47" t="s">
        <v>15</v>
      </c>
      <c r="B155" s="47" t="s">
        <v>25</v>
      </c>
      <c r="C155" s="48" t="s">
        <v>26</v>
      </c>
      <c r="D155" s="49">
        <v>65</v>
      </c>
      <c r="E155" s="136"/>
      <c r="F155" s="135"/>
      <c r="G155" s="50" t="str">
        <f t="shared" si="32"/>
        <v>6F3F-6F7F</v>
      </c>
      <c r="H155" s="49" t="str">
        <f t="shared" si="39"/>
        <v>6F3F</v>
      </c>
      <c r="I155" s="49" t="str">
        <f t="shared" si="40"/>
        <v>6F7F</v>
      </c>
      <c r="J155" s="135"/>
      <c r="K155" s="135"/>
      <c r="L155" s="135"/>
      <c r="M155" s="135"/>
      <c r="N155" s="51" t="s">
        <v>41</v>
      </c>
      <c r="O155" s="55">
        <v>1</v>
      </c>
      <c r="P155" s="52">
        <f t="shared" si="37"/>
        <v>1685.63</v>
      </c>
      <c r="Q155" s="140"/>
      <c r="R155" s="138"/>
      <c r="W155" s="54" t="str">
        <f t="shared" si="38"/>
        <v>mkckdvol -dev IBM.2107-75KYB71 -extpool P1 -cap 32760 -eam rotateexts -sam ese -name ckd_KYB71_#h 6F3F-6F7F</v>
      </c>
    </row>
    <row r="156" spans="1:23" ht="13.15" customHeight="1" x14ac:dyDescent="0.2">
      <c r="A156" s="47" t="s">
        <v>15</v>
      </c>
      <c r="B156" s="47" t="s">
        <v>27</v>
      </c>
      <c r="C156" s="48" t="s">
        <v>28</v>
      </c>
      <c r="D156" s="49">
        <v>20</v>
      </c>
      <c r="E156" s="136"/>
      <c r="F156" s="135"/>
      <c r="G156" s="50" t="str">
        <f t="shared" si="32"/>
        <v>6F80-6F93</v>
      </c>
      <c r="H156" s="49" t="str">
        <f t="shared" si="39"/>
        <v>6F80</v>
      </c>
      <c r="I156" s="49" t="str">
        <f t="shared" si="40"/>
        <v>6F93</v>
      </c>
      <c r="J156" s="135"/>
      <c r="K156" s="135"/>
      <c r="L156" s="135"/>
      <c r="M156" s="135"/>
      <c r="N156" s="51" t="s">
        <v>41</v>
      </c>
      <c r="O156" s="55">
        <v>1</v>
      </c>
      <c r="P156" s="52">
        <f t="shared" si="37"/>
        <v>52.86</v>
      </c>
      <c r="Q156" s="140"/>
      <c r="R156" s="138"/>
      <c r="W156" s="54" t="str">
        <f t="shared" si="38"/>
        <v>mkckdvol -dev IBM.2107-75KYB71 -extpool P1 -cap 3339 -eam rotateexts -sam ese -name ckd_KYB71_#h 6F80-6F93</v>
      </c>
    </row>
    <row r="157" spans="1:23" ht="13.15" customHeight="1" x14ac:dyDescent="0.2">
      <c r="A157" s="47" t="s">
        <v>15</v>
      </c>
      <c r="B157" s="47" t="s">
        <v>23</v>
      </c>
      <c r="C157" s="48" t="s">
        <v>24</v>
      </c>
      <c r="D157" s="49">
        <v>39</v>
      </c>
      <c r="E157" s="136"/>
      <c r="F157" s="135"/>
      <c r="G157" s="50" t="str">
        <f t="shared" si="32"/>
        <v>6F94-6FBA</v>
      </c>
      <c r="H157" s="49" t="str">
        <f t="shared" si="39"/>
        <v>6F94</v>
      </c>
      <c r="I157" s="49" t="str">
        <f t="shared" si="40"/>
        <v>6FBA</v>
      </c>
      <c r="J157" s="135"/>
      <c r="K157" s="135"/>
      <c r="L157" s="135"/>
      <c r="M157" s="135"/>
      <c r="N157" s="51" t="s">
        <v>41</v>
      </c>
      <c r="O157" s="55">
        <v>1</v>
      </c>
      <c r="P157" s="52">
        <f t="shared" si="37"/>
        <v>2022.76</v>
      </c>
      <c r="Q157" s="140"/>
      <c r="R157" s="138"/>
      <c r="W157" s="54" t="str">
        <f t="shared" si="38"/>
        <v>mkckdvol -dev IBM.2107-75KYB71 -extpool P1 -cap 65520 -eam rotateexts -sam ese -name ckd_KYB71_#h 6F94-6FBA</v>
      </c>
    </row>
    <row r="158" spans="1:23" ht="13.15" customHeight="1" x14ac:dyDescent="0.2">
      <c r="A158" s="47" t="s">
        <v>15</v>
      </c>
      <c r="B158" s="47" t="s">
        <v>29</v>
      </c>
      <c r="C158" s="48" t="s">
        <v>30</v>
      </c>
      <c r="D158" s="49">
        <v>3</v>
      </c>
      <c r="E158" s="136"/>
      <c r="F158" s="135"/>
      <c r="G158" s="50" t="str">
        <f t="shared" si="32"/>
        <v>6FBB-6FBD</v>
      </c>
      <c r="H158" s="49" t="str">
        <f t="shared" si="39"/>
        <v>6FBB</v>
      </c>
      <c r="I158" s="49" t="str">
        <f t="shared" si="40"/>
        <v>6FBD</v>
      </c>
      <c r="J158" s="135"/>
      <c r="K158" s="135"/>
      <c r="L158" s="135"/>
      <c r="M158" s="135"/>
      <c r="N158" s="51" t="s">
        <v>41</v>
      </c>
      <c r="O158" s="55">
        <v>1</v>
      </c>
      <c r="P158" s="52">
        <f t="shared" si="37"/>
        <v>623.78</v>
      </c>
      <c r="Q158" s="140"/>
      <c r="R158" s="138"/>
      <c r="W158" s="54" t="str">
        <f t="shared" si="38"/>
        <v>mkckdvol -dev IBM.2107-75KYB71 -extpool P1 -cap 262668 -eam rotateexts -sam ese -name ckd_KYB71_#h 6FBB-6FBD</v>
      </c>
    </row>
    <row r="159" spans="1:23" ht="13.15" customHeight="1" x14ac:dyDescent="0.2">
      <c r="A159" s="47" t="s">
        <v>15</v>
      </c>
      <c r="B159" s="47" t="s">
        <v>23</v>
      </c>
      <c r="C159" s="48" t="s">
        <v>24</v>
      </c>
      <c r="D159" s="49">
        <v>15</v>
      </c>
      <c r="E159" s="136"/>
      <c r="F159" s="135"/>
      <c r="G159" s="50" t="str">
        <f t="shared" si="32"/>
        <v>6FBE-6FCC</v>
      </c>
      <c r="H159" s="49" t="str">
        <f t="shared" si="39"/>
        <v>6FBE</v>
      </c>
      <c r="I159" s="49" t="str">
        <f t="shared" si="40"/>
        <v>6FCC</v>
      </c>
      <c r="J159" s="135"/>
      <c r="K159" s="135"/>
      <c r="L159" s="135"/>
      <c r="M159" s="135"/>
      <c r="N159" s="51" t="s">
        <v>41</v>
      </c>
      <c r="O159" s="55">
        <v>1</v>
      </c>
      <c r="P159" s="52">
        <f t="shared" si="37"/>
        <v>777.98</v>
      </c>
      <c r="Q159" s="140"/>
      <c r="R159" s="138"/>
      <c r="W159" s="54" t="str">
        <f t="shared" si="38"/>
        <v>mkckdvol -dev IBM.2107-75KYB71 -extpool P1 -cap 65520 -eam rotateexts -sam ese -name ckd_KYB71_#h 6FBE-6FCC</v>
      </c>
    </row>
    <row r="160" spans="1:23" ht="13.15" customHeight="1" x14ac:dyDescent="0.2">
      <c r="A160" s="47" t="s">
        <v>15</v>
      </c>
      <c r="B160" s="47" t="s">
        <v>29</v>
      </c>
      <c r="C160" s="48" t="s">
        <v>30</v>
      </c>
      <c r="D160" s="49">
        <v>3</v>
      </c>
      <c r="E160" s="136"/>
      <c r="F160" s="135"/>
      <c r="G160" s="50" t="str">
        <f t="shared" si="32"/>
        <v>6FCD-6FCF</v>
      </c>
      <c r="H160" s="49" t="str">
        <f t="shared" si="39"/>
        <v>6FCD</v>
      </c>
      <c r="I160" s="49" t="str">
        <f t="shared" si="40"/>
        <v>6FCF</v>
      </c>
      <c r="J160" s="135"/>
      <c r="K160" s="135"/>
      <c r="L160" s="135"/>
      <c r="M160" s="135"/>
      <c r="N160" s="51" t="s">
        <v>41</v>
      </c>
      <c r="O160" s="55">
        <v>1</v>
      </c>
      <c r="P160" s="52">
        <f t="shared" si="37"/>
        <v>623.78</v>
      </c>
      <c r="Q160" s="140"/>
      <c r="R160" s="138"/>
      <c r="W160" s="54" t="str">
        <f t="shared" si="38"/>
        <v>mkckdvol -dev IBM.2107-75KYB71 -extpool P1 -cap 262668 -eam rotateexts -sam ese -name ckd_KYB71_#h 6FCD-6FCF</v>
      </c>
    </row>
    <row r="161" spans="1:23" s="25" customFormat="1" ht="12.75" customHeight="1" x14ac:dyDescent="0.2">
      <c r="A161" s="26" t="s">
        <v>15</v>
      </c>
      <c r="B161" s="26" t="s">
        <v>23</v>
      </c>
      <c r="C161" s="27" t="s">
        <v>24</v>
      </c>
      <c r="D161" s="28">
        <v>14</v>
      </c>
      <c r="E161" s="29"/>
      <c r="F161" s="30"/>
      <c r="G161" s="31" t="str">
        <f t="shared" si="32"/>
        <v>6FD0-6FDD</v>
      </c>
      <c r="H161" s="32" t="str">
        <f t="shared" si="39"/>
        <v>6FD0</v>
      </c>
      <c r="I161" s="32" t="str">
        <f t="shared" si="40"/>
        <v>6FDD</v>
      </c>
      <c r="J161" s="31"/>
      <c r="K161" s="33"/>
      <c r="L161" s="34"/>
      <c r="M161" s="33"/>
      <c r="N161" s="31" t="s">
        <v>41</v>
      </c>
      <c r="O161" s="35">
        <v>1</v>
      </c>
      <c r="P161" s="36">
        <f t="shared" si="37"/>
        <v>726.12</v>
      </c>
      <c r="Q161" s="37"/>
      <c r="R161" s="38"/>
      <c r="W161" s="25" t="str">
        <f t="shared" si="38"/>
        <v>mkckdvol -dev IBM.2107-75KYB71 -extpool P1 -cap 65520 -eam rotateexts -sam ese -name ckd_KYB71_#h 6FD0-6FDD</v>
      </c>
    </row>
    <row r="162" spans="1:23" x14ac:dyDescent="0.2">
      <c r="A162" s="47" t="s">
        <v>15</v>
      </c>
      <c r="B162" s="47" t="s">
        <v>16</v>
      </c>
      <c r="C162" s="48" t="s">
        <v>17</v>
      </c>
      <c r="D162" s="49">
        <v>1</v>
      </c>
      <c r="E162" s="133">
        <v>222</v>
      </c>
      <c r="F162" s="133" t="str">
        <f>DEC2HEX(HEX2DEC(F152)+1)</f>
        <v>70</v>
      </c>
      <c r="G162" s="50" t="str">
        <f t="shared" si="32"/>
        <v>7000-7000</v>
      </c>
      <c r="H162" s="49" t="str">
        <f>DEC2HEX(HEX2DEC(H152)+256)</f>
        <v>7000</v>
      </c>
      <c r="I162" s="49" t="str">
        <f>DEC2HEX(HEX2DEC(I152)+256)</f>
        <v>7000</v>
      </c>
      <c r="J162" s="133" t="str">
        <f>DEC2HEX(HEX2DEC(J152)+256)</f>
        <v>70E0</v>
      </c>
      <c r="K162" s="133" t="str">
        <f>DEC2HEX(HEX2DEC(K152)+256)</f>
        <v>70FF</v>
      </c>
      <c r="L162" s="133">
        <f>(HEX2DEC(K162)-HEX2DEC(J162))+1</f>
        <v>32</v>
      </c>
      <c r="M162" s="133" t="str">
        <f>DEC2HEX(HEX2DEC(M152)+256)</f>
        <v>700E</v>
      </c>
      <c r="N162" s="51" t="s">
        <v>41</v>
      </c>
      <c r="O162" s="50" t="s">
        <v>22</v>
      </c>
      <c r="P162" s="52">
        <f t="shared" si="37"/>
        <v>0.88</v>
      </c>
      <c r="Q162" s="139">
        <f>SUM(P162:P170)</f>
        <v>7749.35</v>
      </c>
      <c r="R162" s="137" t="s">
        <v>138</v>
      </c>
      <c r="W162" s="54" t="str">
        <f t="shared" si="38"/>
        <v>mkckdvol -dev IBM.2107-75KYB71 -extpool P0 -cap 1113 -eam rotateexts -sam ese -name ckd_KYB71_#h 7000-7000</v>
      </c>
    </row>
    <row r="163" spans="1:23" ht="13.15" customHeight="1" x14ac:dyDescent="0.2">
      <c r="A163" s="47" t="s">
        <v>15</v>
      </c>
      <c r="B163" s="47" t="s">
        <v>18</v>
      </c>
      <c r="C163" s="48" t="s">
        <v>19</v>
      </c>
      <c r="D163" s="49">
        <v>25</v>
      </c>
      <c r="E163" s="136"/>
      <c r="F163" s="135"/>
      <c r="G163" s="50" t="str">
        <f t="shared" si="32"/>
        <v>7001-7019</v>
      </c>
      <c r="H163" s="49" t="str">
        <f t="shared" ref="H163:H171" si="41">DEC2HEX(HEX2DEC(I162)+1)</f>
        <v>7001</v>
      </c>
      <c r="I163" s="49" t="str">
        <f t="shared" ref="I163:I171" si="42">DEC2HEX(HEX2DEC(H163)+D163-1)</f>
        <v>7019</v>
      </c>
      <c r="J163" s="135"/>
      <c r="K163" s="135"/>
      <c r="L163" s="135"/>
      <c r="M163" s="135"/>
      <c r="N163" s="51" t="s">
        <v>41</v>
      </c>
      <c r="O163" s="55">
        <v>0</v>
      </c>
      <c r="P163" s="52">
        <f t="shared" si="37"/>
        <v>198.24</v>
      </c>
      <c r="Q163" s="140"/>
      <c r="R163" s="138"/>
      <c r="W163" s="54" t="str">
        <f t="shared" si="38"/>
        <v>mkckdvol -dev IBM.2107-75KYB71 -extpool P0 -cap 10017 -eam rotateexts -sam ese -name ckd_KYB71_#h 7001-7019</v>
      </c>
    </row>
    <row r="164" spans="1:23" ht="13.15" customHeight="1" x14ac:dyDescent="0.2">
      <c r="A164" s="47" t="s">
        <v>15</v>
      </c>
      <c r="B164" s="47" t="s">
        <v>23</v>
      </c>
      <c r="C164" s="48" t="s">
        <v>24</v>
      </c>
      <c r="D164" s="49">
        <v>37</v>
      </c>
      <c r="E164" s="136"/>
      <c r="F164" s="135"/>
      <c r="G164" s="50" t="str">
        <f t="shared" si="32"/>
        <v>701A-703E</v>
      </c>
      <c r="H164" s="49" t="str">
        <f t="shared" si="41"/>
        <v>701A</v>
      </c>
      <c r="I164" s="49" t="str">
        <f t="shared" si="42"/>
        <v>703E</v>
      </c>
      <c r="J164" s="135"/>
      <c r="K164" s="135"/>
      <c r="L164" s="135"/>
      <c r="M164" s="135"/>
      <c r="N164" s="51" t="s">
        <v>41</v>
      </c>
      <c r="O164" s="55">
        <v>0</v>
      </c>
      <c r="P164" s="52">
        <f t="shared" si="37"/>
        <v>1919.03</v>
      </c>
      <c r="Q164" s="140"/>
      <c r="R164" s="138"/>
      <c r="W164" s="54" t="str">
        <f t="shared" si="38"/>
        <v>mkckdvol -dev IBM.2107-75KYB71 -extpool P0 -cap 65520 -eam rotateexts -sam ese -name ckd_KYB71_#h 701A-703E</v>
      </c>
    </row>
    <row r="165" spans="1:23" ht="13.15" customHeight="1" x14ac:dyDescent="0.2">
      <c r="A165" s="47" t="s">
        <v>15</v>
      </c>
      <c r="B165" s="47" t="s">
        <v>25</v>
      </c>
      <c r="C165" s="48" t="s">
        <v>26</v>
      </c>
      <c r="D165" s="49">
        <v>65</v>
      </c>
      <c r="E165" s="136"/>
      <c r="F165" s="135"/>
      <c r="G165" s="50" t="str">
        <f t="shared" si="32"/>
        <v>703F-707F</v>
      </c>
      <c r="H165" s="49" t="str">
        <f t="shared" si="41"/>
        <v>703F</v>
      </c>
      <c r="I165" s="49" t="str">
        <f t="shared" si="42"/>
        <v>707F</v>
      </c>
      <c r="J165" s="135"/>
      <c r="K165" s="135"/>
      <c r="L165" s="135"/>
      <c r="M165" s="135"/>
      <c r="N165" s="51" t="s">
        <v>41</v>
      </c>
      <c r="O165" s="55">
        <v>0</v>
      </c>
      <c r="P165" s="52">
        <f t="shared" si="37"/>
        <v>1685.63</v>
      </c>
      <c r="Q165" s="140"/>
      <c r="R165" s="138"/>
      <c r="W165" s="54" t="str">
        <f t="shared" si="38"/>
        <v>mkckdvol -dev IBM.2107-75KYB71 -extpool P0 -cap 32760 -eam rotateexts -sam ese -name ckd_KYB71_#h 703F-707F</v>
      </c>
    </row>
    <row r="166" spans="1:23" ht="13.15" customHeight="1" x14ac:dyDescent="0.2">
      <c r="A166" s="47" t="s">
        <v>15</v>
      </c>
      <c r="B166" s="47" t="s">
        <v>27</v>
      </c>
      <c r="C166" s="48" t="s">
        <v>28</v>
      </c>
      <c r="D166" s="49">
        <v>20</v>
      </c>
      <c r="E166" s="136"/>
      <c r="F166" s="135"/>
      <c r="G166" s="50" t="str">
        <f t="shared" si="32"/>
        <v>7080-7093</v>
      </c>
      <c r="H166" s="49" t="str">
        <f t="shared" si="41"/>
        <v>7080</v>
      </c>
      <c r="I166" s="49" t="str">
        <f t="shared" si="42"/>
        <v>7093</v>
      </c>
      <c r="J166" s="135"/>
      <c r="K166" s="135"/>
      <c r="L166" s="135"/>
      <c r="M166" s="135"/>
      <c r="N166" s="51" t="s">
        <v>41</v>
      </c>
      <c r="O166" s="55">
        <v>0</v>
      </c>
      <c r="P166" s="52">
        <f t="shared" si="37"/>
        <v>52.86</v>
      </c>
      <c r="Q166" s="140"/>
      <c r="R166" s="138"/>
      <c r="W166" s="54" t="str">
        <f t="shared" si="38"/>
        <v>mkckdvol -dev IBM.2107-75KYB71 -extpool P0 -cap 3339 -eam rotateexts -sam ese -name ckd_KYB71_#h 7080-7093</v>
      </c>
    </row>
    <row r="167" spans="1:23" ht="13.15" customHeight="1" x14ac:dyDescent="0.2">
      <c r="A167" s="47" t="s">
        <v>15</v>
      </c>
      <c r="B167" s="47" t="s">
        <v>23</v>
      </c>
      <c r="C167" s="48" t="s">
        <v>24</v>
      </c>
      <c r="D167" s="49">
        <v>39</v>
      </c>
      <c r="E167" s="136"/>
      <c r="F167" s="135"/>
      <c r="G167" s="50" t="str">
        <f t="shared" si="32"/>
        <v>7094-70BA</v>
      </c>
      <c r="H167" s="49" t="str">
        <f t="shared" si="41"/>
        <v>7094</v>
      </c>
      <c r="I167" s="49" t="str">
        <f t="shared" si="42"/>
        <v>70BA</v>
      </c>
      <c r="J167" s="135"/>
      <c r="K167" s="135"/>
      <c r="L167" s="135"/>
      <c r="M167" s="135"/>
      <c r="N167" s="51" t="s">
        <v>41</v>
      </c>
      <c r="O167" s="55">
        <v>0</v>
      </c>
      <c r="P167" s="52">
        <f t="shared" si="37"/>
        <v>2022.76</v>
      </c>
      <c r="Q167" s="140"/>
      <c r="R167" s="138"/>
      <c r="W167" s="54" t="str">
        <f t="shared" si="38"/>
        <v>mkckdvol -dev IBM.2107-75KYB71 -extpool P0 -cap 65520 -eam rotateexts -sam ese -name ckd_KYB71_#h 7094-70BA</v>
      </c>
    </row>
    <row r="168" spans="1:23" ht="13.15" customHeight="1" x14ac:dyDescent="0.2">
      <c r="A168" s="47" t="s">
        <v>15</v>
      </c>
      <c r="B168" s="47" t="s">
        <v>29</v>
      </c>
      <c r="C168" s="48" t="s">
        <v>30</v>
      </c>
      <c r="D168" s="49">
        <v>3</v>
      </c>
      <c r="E168" s="136"/>
      <c r="F168" s="135"/>
      <c r="G168" s="50" t="str">
        <f t="shared" si="32"/>
        <v>70BB-70BD</v>
      </c>
      <c r="H168" s="49" t="str">
        <f t="shared" si="41"/>
        <v>70BB</v>
      </c>
      <c r="I168" s="49" t="str">
        <f t="shared" si="42"/>
        <v>70BD</v>
      </c>
      <c r="J168" s="135"/>
      <c r="K168" s="135"/>
      <c r="L168" s="135"/>
      <c r="M168" s="135"/>
      <c r="N168" s="51" t="s">
        <v>41</v>
      </c>
      <c r="O168" s="55">
        <v>0</v>
      </c>
      <c r="P168" s="52">
        <f t="shared" si="37"/>
        <v>623.78</v>
      </c>
      <c r="Q168" s="140"/>
      <c r="R168" s="138"/>
      <c r="W168" s="54" t="str">
        <f t="shared" si="38"/>
        <v>mkckdvol -dev IBM.2107-75KYB71 -extpool P0 -cap 262668 -eam rotateexts -sam ese -name ckd_KYB71_#h 70BB-70BD</v>
      </c>
    </row>
    <row r="169" spans="1:23" ht="13.15" customHeight="1" x14ac:dyDescent="0.2">
      <c r="A169" s="47" t="s">
        <v>15</v>
      </c>
      <c r="B169" s="47" t="s">
        <v>23</v>
      </c>
      <c r="C169" s="48" t="s">
        <v>24</v>
      </c>
      <c r="D169" s="49">
        <v>12</v>
      </c>
      <c r="E169" s="136"/>
      <c r="F169" s="135"/>
      <c r="G169" s="50" t="str">
        <f t="shared" si="32"/>
        <v>70BE-70C9</v>
      </c>
      <c r="H169" s="49" t="str">
        <f t="shared" si="41"/>
        <v>70BE</v>
      </c>
      <c r="I169" s="49" t="str">
        <f t="shared" si="42"/>
        <v>70C9</v>
      </c>
      <c r="J169" s="135"/>
      <c r="K169" s="135"/>
      <c r="L169" s="135"/>
      <c r="M169" s="135"/>
      <c r="N169" s="51" t="s">
        <v>41</v>
      </c>
      <c r="O169" s="55">
        <v>0</v>
      </c>
      <c r="P169" s="52">
        <f t="shared" si="37"/>
        <v>622.39</v>
      </c>
      <c r="Q169" s="140"/>
      <c r="R169" s="138"/>
      <c r="W169" s="54" t="str">
        <f t="shared" si="38"/>
        <v>mkckdvol -dev IBM.2107-75KYB71 -extpool P0 -cap 65520 -eam rotateexts -sam ese -name ckd_KYB71_#h 70BE-70C9</v>
      </c>
    </row>
    <row r="170" spans="1:23" ht="13.15" customHeight="1" x14ac:dyDescent="0.2">
      <c r="A170" s="47" t="s">
        <v>15</v>
      </c>
      <c r="B170" s="47" t="s">
        <v>29</v>
      </c>
      <c r="C170" s="48" t="s">
        <v>30</v>
      </c>
      <c r="D170" s="49">
        <v>3</v>
      </c>
      <c r="E170" s="136"/>
      <c r="F170" s="135"/>
      <c r="G170" s="50" t="str">
        <f t="shared" si="32"/>
        <v>70CA-70CC</v>
      </c>
      <c r="H170" s="49" t="str">
        <f t="shared" si="41"/>
        <v>70CA</v>
      </c>
      <c r="I170" s="49" t="str">
        <f t="shared" si="42"/>
        <v>70CC</v>
      </c>
      <c r="J170" s="135"/>
      <c r="K170" s="135"/>
      <c r="L170" s="135"/>
      <c r="M170" s="135"/>
      <c r="N170" s="51" t="s">
        <v>41</v>
      </c>
      <c r="O170" s="55">
        <v>0</v>
      </c>
      <c r="P170" s="52">
        <f t="shared" si="37"/>
        <v>623.78</v>
      </c>
      <c r="Q170" s="140"/>
      <c r="R170" s="138"/>
      <c r="W170" s="54" t="str">
        <f t="shared" si="38"/>
        <v>mkckdvol -dev IBM.2107-75KYB71 -extpool P0 -cap 262668 -eam rotateexts -sam ese -name ckd_KYB71_#h 70CA-70CC</v>
      </c>
    </row>
    <row r="171" spans="1:23" s="25" customFormat="1" ht="12.75" customHeight="1" x14ac:dyDescent="0.2">
      <c r="A171" s="26" t="s">
        <v>15</v>
      </c>
      <c r="B171" s="26" t="s">
        <v>23</v>
      </c>
      <c r="C171" s="27" t="s">
        <v>24</v>
      </c>
      <c r="D171" s="28">
        <v>17</v>
      </c>
      <c r="E171" s="29"/>
      <c r="F171" s="30"/>
      <c r="G171" s="31" t="str">
        <f t="shared" si="32"/>
        <v>70CD-70DD</v>
      </c>
      <c r="H171" s="32" t="str">
        <f t="shared" si="41"/>
        <v>70CD</v>
      </c>
      <c r="I171" s="32" t="str">
        <f t="shared" si="42"/>
        <v>70DD</v>
      </c>
      <c r="J171" s="31"/>
      <c r="K171" s="33"/>
      <c r="L171" s="34"/>
      <c r="M171" s="33"/>
      <c r="N171" s="31" t="s">
        <v>41</v>
      </c>
      <c r="O171" s="35">
        <v>0</v>
      </c>
      <c r="P171" s="36">
        <f t="shared" si="37"/>
        <v>881.72</v>
      </c>
      <c r="Q171" s="37"/>
      <c r="R171" s="38"/>
      <c r="W171" s="25" t="str">
        <f t="shared" si="38"/>
        <v>mkckdvol -dev IBM.2107-75KYB71 -extpool P0 -cap 65520 -eam rotateexts -sam ese -name ckd_KYB71_#h 70CD-70DD</v>
      </c>
    </row>
    <row r="172" spans="1:23" x14ac:dyDescent="0.2">
      <c r="A172" s="47" t="s">
        <v>15</v>
      </c>
      <c r="B172" s="47" t="s">
        <v>16</v>
      </c>
      <c r="C172" s="48" t="s">
        <v>17</v>
      </c>
      <c r="D172" s="49">
        <v>1</v>
      </c>
      <c r="E172" s="133">
        <v>222</v>
      </c>
      <c r="F172" s="133" t="str">
        <f>DEC2HEX(HEX2DEC(F162)+1)</f>
        <v>71</v>
      </c>
      <c r="G172" s="50" t="str">
        <f t="shared" si="32"/>
        <v>7100-7100</v>
      </c>
      <c r="H172" s="49" t="str">
        <f>DEC2HEX(HEX2DEC(H162)+256)</f>
        <v>7100</v>
      </c>
      <c r="I172" s="49" t="str">
        <f>DEC2HEX(HEX2DEC(I162)+256)</f>
        <v>7100</v>
      </c>
      <c r="J172" s="133" t="str">
        <f>DEC2HEX(HEX2DEC(J162)+256)</f>
        <v>71E0</v>
      </c>
      <c r="K172" s="133" t="str">
        <f>DEC2HEX(HEX2DEC(K162)+256)</f>
        <v>71FF</v>
      </c>
      <c r="L172" s="133">
        <f>(HEX2DEC(K172)-HEX2DEC(J172))+1</f>
        <v>32</v>
      </c>
      <c r="M172" s="133" t="str">
        <f>DEC2HEX(HEX2DEC(M162)+256)</f>
        <v>710E</v>
      </c>
      <c r="N172" s="51" t="s">
        <v>41</v>
      </c>
      <c r="O172" s="50" t="s">
        <v>16</v>
      </c>
      <c r="P172" s="52">
        <f t="shared" si="37"/>
        <v>0.88</v>
      </c>
      <c r="Q172" s="139">
        <f>SUM(P172:P180)</f>
        <v>7749.35</v>
      </c>
      <c r="R172" s="137" t="s">
        <v>138</v>
      </c>
      <c r="W172" s="54" t="str">
        <f t="shared" si="38"/>
        <v>mkckdvol -dev IBM.2107-75KYB71 -extpool P1 -cap 1113 -eam rotateexts -sam ese -name ckd_KYB71_#h 7100-7100</v>
      </c>
    </row>
    <row r="173" spans="1:23" ht="13.15" customHeight="1" x14ac:dyDescent="0.2">
      <c r="A173" s="47" t="s">
        <v>15</v>
      </c>
      <c r="B173" s="47" t="s">
        <v>18</v>
      </c>
      <c r="C173" s="48" t="s">
        <v>19</v>
      </c>
      <c r="D173" s="49">
        <v>25</v>
      </c>
      <c r="E173" s="136"/>
      <c r="F173" s="135"/>
      <c r="G173" s="50" t="str">
        <f t="shared" si="32"/>
        <v>7101-7119</v>
      </c>
      <c r="H173" s="49" t="str">
        <f t="shared" ref="H173:H181" si="43">DEC2HEX(HEX2DEC(I172)+1)</f>
        <v>7101</v>
      </c>
      <c r="I173" s="49" t="str">
        <f t="shared" ref="I173:I181" si="44">DEC2HEX(HEX2DEC(H173)+D173-1)</f>
        <v>7119</v>
      </c>
      <c r="J173" s="135"/>
      <c r="K173" s="135"/>
      <c r="L173" s="135"/>
      <c r="M173" s="135"/>
      <c r="N173" s="51" t="s">
        <v>41</v>
      </c>
      <c r="O173" s="55">
        <v>1</v>
      </c>
      <c r="P173" s="52">
        <f t="shared" si="37"/>
        <v>198.24</v>
      </c>
      <c r="Q173" s="140"/>
      <c r="R173" s="138"/>
      <c r="W173" s="54" t="str">
        <f t="shared" si="38"/>
        <v>mkckdvol -dev IBM.2107-75KYB71 -extpool P1 -cap 10017 -eam rotateexts -sam ese -name ckd_KYB71_#h 7101-7119</v>
      </c>
    </row>
    <row r="174" spans="1:23" ht="13.15" customHeight="1" x14ac:dyDescent="0.2">
      <c r="A174" s="47" t="s">
        <v>15</v>
      </c>
      <c r="B174" s="47" t="s">
        <v>23</v>
      </c>
      <c r="C174" s="48" t="s">
        <v>24</v>
      </c>
      <c r="D174" s="49">
        <v>37</v>
      </c>
      <c r="E174" s="136"/>
      <c r="F174" s="135"/>
      <c r="G174" s="50" t="str">
        <f t="shared" si="32"/>
        <v>711A-713E</v>
      </c>
      <c r="H174" s="49" t="str">
        <f t="shared" si="43"/>
        <v>711A</v>
      </c>
      <c r="I174" s="49" t="str">
        <f t="shared" si="44"/>
        <v>713E</v>
      </c>
      <c r="J174" s="135"/>
      <c r="K174" s="135"/>
      <c r="L174" s="135"/>
      <c r="M174" s="135"/>
      <c r="N174" s="51" t="s">
        <v>41</v>
      </c>
      <c r="O174" s="55">
        <v>1</v>
      </c>
      <c r="P174" s="52">
        <f t="shared" si="37"/>
        <v>1919.03</v>
      </c>
      <c r="Q174" s="140"/>
      <c r="R174" s="138"/>
      <c r="W174" s="54" t="str">
        <f t="shared" si="38"/>
        <v>mkckdvol -dev IBM.2107-75KYB71 -extpool P1 -cap 65520 -eam rotateexts -sam ese -name ckd_KYB71_#h 711A-713E</v>
      </c>
    </row>
    <row r="175" spans="1:23" ht="13.15" customHeight="1" x14ac:dyDescent="0.2">
      <c r="A175" s="47" t="s">
        <v>15</v>
      </c>
      <c r="B175" s="47" t="s">
        <v>25</v>
      </c>
      <c r="C175" s="48" t="s">
        <v>26</v>
      </c>
      <c r="D175" s="49">
        <v>65</v>
      </c>
      <c r="E175" s="136"/>
      <c r="F175" s="135"/>
      <c r="G175" s="50" t="str">
        <f t="shared" si="32"/>
        <v>713F-717F</v>
      </c>
      <c r="H175" s="49" t="str">
        <f t="shared" si="43"/>
        <v>713F</v>
      </c>
      <c r="I175" s="49" t="str">
        <f t="shared" si="44"/>
        <v>717F</v>
      </c>
      <c r="J175" s="135"/>
      <c r="K175" s="135"/>
      <c r="L175" s="135"/>
      <c r="M175" s="135"/>
      <c r="N175" s="51" t="s">
        <v>41</v>
      </c>
      <c r="O175" s="55">
        <v>1</v>
      </c>
      <c r="P175" s="52">
        <f t="shared" si="37"/>
        <v>1685.63</v>
      </c>
      <c r="Q175" s="140"/>
      <c r="R175" s="138"/>
      <c r="W175" s="54" t="str">
        <f t="shared" si="38"/>
        <v>mkckdvol -dev IBM.2107-75KYB71 -extpool P1 -cap 32760 -eam rotateexts -sam ese -name ckd_KYB71_#h 713F-717F</v>
      </c>
    </row>
    <row r="176" spans="1:23" ht="13.15" customHeight="1" x14ac:dyDescent="0.2">
      <c r="A176" s="47" t="s">
        <v>15</v>
      </c>
      <c r="B176" s="47" t="s">
        <v>27</v>
      </c>
      <c r="C176" s="48" t="s">
        <v>28</v>
      </c>
      <c r="D176" s="49">
        <v>20</v>
      </c>
      <c r="E176" s="136"/>
      <c r="F176" s="135"/>
      <c r="G176" s="50" t="str">
        <f t="shared" si="32"/>
        <v>7180-7193</v>
      </c>
      <c r="H176" s="49" t="str">
        <f t="shared" si="43"/>
        <v>7180</v>
      </c>
      <c r="I176" s="49" t="str">
        <f t="shared" si="44"/>
        <v>7193</v>
      </c>
      <c r="J176" s="135"/>
      <c r="K176" s="135"/>
      <c r="L176" s="135"/>
      <c r="M176" s="135"/>
      <c r="N176" s="51" t="s">
        <v>41</v>
      </c>
      <c r="O176" s="55">
        <v>1</v>
      </c>
      <c r="P176" s="52">
        <f t="shared" si="37"/>
        <v>52.86</v>
      </c>
      <c r="Q176" s="140"/>
      <c r="R176" s="138"/>
      <c r="W176" s="54" t="str">
        <f t="shared" si="38"/>
        <v>mkckdvol -dev IBM.2107-75KYB71 -extpool P1 -cap 3339 -eam rotateexts -sam ese -name ckd_KYB71_#h 7180-7193</v>
      </c>
    </row>
    <row r="177" spans="1:23" ht="13.15" customHeight="1" x14ac:dyDescent="0.2">
      <c r="A177" s="47" t="s">
        <v>15</v>
      </c>
      <c r="B177" s="47" t="s">
        <v>23</v>
      </c>
      <c r="C177" s="48" t="s">
        <v>24</v>
      </c>
      <c r="D177" s="49">
        <v>39</v>
      </c>
      <c r="E177" s="136"/>
      <c r="F177" s="135"/>
      <c r="G177" s="50" t="str">
        <f t="shared" si="32"/>
        <v>7194-71BA</v>
      </c>
      <c r="H177" s="49" t="str">
        <f t="shared" si="43"/>
        <v>7194</v>
      </c>
      <c r="I177" s="49" t="str">
        <f t="shared" si="44"/>
        <v>71BA</v>
      </c>
      <c r="J177" s="135"/>
      <c r="K177" s="135"/>
      <c r="L177" s="135"/>
      <c r="M177" s="135"/>
      <c r="N177" s="51" t="s">
        <v>41</v>
      </c>
      <c r="O177" s="55">
        <v>1</v>
      </c>
      <c r="P177" s="52">
        <f t="shared" si="37"/>
        <v>2022.76</v>
      </c>
      <c r="Q177" s="140"/>
      <c r="R177" s="138"/>
      <c r="W177" s="54" t="str">
        <f t="shared" si="38"/>
        <v>mkckdvol -dev IBM.2107-75KYB71 -extpool P1 -cap 65520 -eam rotateexts -sam ese -name ckd_KYB71_#h 7194-71BA</v>
      </c>
    </row>
    <row r="178" spans="1:23" ht="13.15" customHeight="1" x14ac:dyDescent="0.2">
      <c r="A178" s="47" t="s">
        <v>15</v>
      </c>
      <c r="B178" s="47" t="s">
        <v>29</v>
      </c>
      <c r="C178" s="48" t="s">
        <v>30</v>
      </c>
      <c r="D178" s="49">
        <v>3</v>
      </c>
      <c r="E178" s="136"/>
      <c r="F178" s="135"/>
      <c r="G178" s="50" t="str">
        <f t="shared" si="32"/>
        <v>71BB-71BD</v>
      </c>
      <c r="H178" s="49" t="str">
        <f t="shared" si="43"/>
        <v>71BB</v>
      </c>
      <c r="I178" s="49" t="str">
        <f t="shared" si="44"/>
        <v>71BD</v>
      </c>
      <c r="J178" s="135"/>
      <c r="K178" s="135"/>
      <c r="L178" s="135"/>
      <c r="M178" s="135"/>
      <c r="N178" s="51" t="s">
        <v>41</v>
      </c>
      <c r="O178" s="55">
        <v>1</v>
      </c>
      <c r="P178" s="52">
        <f t="shared" si="37"/>
        <v>623.78</v>
      </c>
      <c r="Q178" s="140"/>
      <c r="R178" s="138"/>
      <c r="W178" s="54" t="str">
        <f t="shared" si="38"/>
        <v>mkckdvol -dev IBM.2107-75KYB71 -extpool P1 -cap 262668 -eam rotateexts -sam ese -name ckd_KYB71_#h 71BB-71BD</v>
      </c>
    </row>
    <row r="179" spans="1:23" ht="13.15" customHeight="1" x14ac:dyDescent="0.2">
      <c r="A179" s="47" t="s">
        <v>15</v>
      </c>
      <c r="B179" s="47" t="s">
        <v>23</v>
      </c>
      <c r="C179" s="48" t="s">
        <v>24</v>
      </c>
      <c r="D179" s="49">
        <v>12</v>
      </c>
      <c r="E179" s="136"/>
      <c r="F179" s="135"/>
      <c r="G179" s="50" t="str">
        <f t="shared" si="32"/>
        <v>71BE-71C9</v>
      </c>
      <c r="H179" s="49" t="str">
        <f t="shared" si="43"/>
        <v>71BE</v>
      </c>
      <c r="I179" s="49" t="str">
        <f t="shared" si="44"/>
        <v>71C9</v>
      </c>
      <c r="J179" s="135"/>
      <c r="K179" s="135"/>
      <c r="L179" s="135"/>
      <c r="M179" s="135"/>
      <c r="N179" s="51" t="s">
        <v>41</v>
      </c>
      <c r="O179" s="55">
        <v>1</v>
      </c>
      <c r="P179" s="52">
        <f t="shared" si="37"/>
        <v>622.39</v>
      </c>
      <c r="Q179" s="140"/>
      <c r="R179" s="138"/>
      <c r="W179" s="54" t="str">
        <f t="shared" si="38"/>
        <v>mkckdvol -dev IBM.2107-75KYB71 -extpool P1 -cap 65520 -eam rotateexts -sam ese -name ckd_KYB71_#h 71BE-71C9</v>
      </c>
    </row>
    <row r="180" spans="1:23" ht="13.15" customHeight="1" x14ac:dyDescent="0.2">
      <c r="A180" s="47" t="s">
        <v>15</v>
      </c>
      <c r="B180" s="47" t="s">
        <v>29</v>
      </c>
      <c r="C180" s="48" t="s">
        <v>30</v>
      </c>
      <c r="D180" s="49">
        <v>3</v>
      </c>
      <c r="E180" s="136"/>
      <c r="F180" s="135"/>
      <c r="G180" s="50" t="str">
        <f t="shared" si="32"/>
        <v>71CA-71CC</v>
      </c>
      <c r="H180" s="49" t="str">
        <f t="shared" si="43"/>
        <v>71CA</v>
      </c>
      <c r="I180" s="49" t="str">
        <f t="shared" si="44"/>
        <v>71CC</v>
      </c>
      <c r="J180" s="135"/>
      <c r="K180" s="135"/>
      <c r="L180" s="135"/>
      <c r="M180" s="135"/>
      <c r="N180" s="51" t="s">
        <v>41</v>
      </c>
      <c r="O180" s="55">
        <v>1</v>
      </c>
      <c r="P180" s="52">
        <f t="shared" si="37"/>
        <v>623.78</v>
      </c>
      <c r="Q180" s="140"/>
      <c r="R180" s="138"/>
      <c r="W180" s="54" t="str">
        <f t="shared" si="38"/>
        <v>mkckdvol -dev IBM.2107-75KYB71 -extpool P1 -cap 262668 -eam rotateexts -sam ese -name ckd_KYB71_#h 71CA-71CC</v>
      </c>
    </row>
    <row r="181" spans="1:23" s="25" customFormat="1" ht="12.75" customHeight="1" x14ac:dyDescent="0.2">
      <c r="A181" s="26" t="s">
        <v>15</v>
      </c>
      <c r="B181" s="26" t="s">
        <v>23</v>
      </c>
      <c r="C181" s="27" t="s">
        <v>24</v>
      </c>
      <c r="D181" s="28">
        <v>17</v>
      </c>
      <c r="E181" s="29"/>
      <c r="F181" s="30"/>
      <c r="G181" s="31" t="str">
        <f t="shared" si="32"/>
        <v>71CD-71DD</v>
      </c>
      <c r="H181" s="32" t="str">
        <f t="shared" si="43"/>
        <v>71CD</v>
      </c>
      <c r="I181" s="32" t="str">
        <f t="shared" si="44"/>
        <v>71DD</v>
      </c>
      <c r="J181" s="31"/>
      <c r="K181" s="33"/>
      <c r="L181" s="34"/>
      <c r="M181" s="33"/>
      <c r="N181" s="31" t="s">
        <v>41</v>
      </c>
      <c r="O181" s="35">
        <v>1</v>
      </c>
      <c r="P181" s="36">
        <f t="shared" si="37"/>
        <v>881.72</v>
      </c>
      <c r="Q181" s="37"/>
      <c r="R181" s="38"/>
      <c r="W181" s="25" t="str">
        <f t="shared" si="38"/>
        <v>mkckdvol -dev IBM.2107-75KYB71 -extpool P1 -cap 65520 -eam rotateexts -sam ese -name ckd_KYB71_#h 71CD-71DD</v>
      </c>
    </row>
    <row r="182" spans="1:23" x14ac:dyDescent="0.2">
      <c r="A182" s="47" t="s">
        <v>15</v>
      </c>
      <c r="B182" s="47" t="s">
        <v>16</v>
      </c>
      <c r="C182" s="48" t="s">
        <v>17</v>
      </c>
      <c r="D182" s="49">
        <v>1</v>
      </c>
      <c r="E182" s="133">
        <v>222</v>
      </c>
      <c r="F182" s="133" t="str">
        <f>DEC2HEX(HEX2DEC(F172)+1)</f>
        <v>72</v>
      </c>
      <c r="G182" s="50" t="str">
        <f t="shared" si="32"/>
        <v>7200-7200</v>
      </c>
      <c r="H182" s="49" t="str">
        <f>DEC2HEX(HEX2DEC(H172)+256)</f>
        <v>7200</v>
      </c>
      <c r="I182" s="49" t="str">
        <f>DEC2HEX(HEX2DEC(I172)+256)</f>
        <v>7200</v>
      </c>
      <c r="J182" s="133" t="str">
        <f>DEC2HEX(HEX2DEC(J172)+256)</f>
        <v>72E0</v>
      </c>
      <c r="K182" s="133" t="str">
        <f>DEC2HEX(HEX2DEC(K172)+256)</f>
        <v>72FF</v>
      </c>
      <c r="L182" s="133">
        <f>(HEX2DEC(K182)-HEX2DEC(J182))+1</f>
        <v>32</v>
      </c>
      <c r="M182" s="133" t="str">
        <f>DEC2HEX(HEX2DEC(M172)+256)</f>
        <v>720E</v>
      </c>
      <c r="N182" s="51" t="s">
        <v>41</v>
      </c>
      <c r="O182" s="50" t="s">
        <v>22</v>
      </c>
      <c r="P182" s="52">
        <f t="shared" si="37"/>
        <v>0.88</v>
      </c>
      <c r="Q182" s="139">
        <f>SUM(P182:P190)</f>
        <v>7749.35</v>
      </c>
      <c r="R182" s="137" t="s">
        <v>138</v>
      </c>
      <c r="W182" s="54" t="str">
        <f t="shared" si="38"/>
        <v>mkckdvol -dev IBM.2107-75KYB71 -extpool P0 -cap 1113 -eam rotateexts -sam ese -name ckd_KYB71_#h 7200-7200</v>
      </c>
    </row>
    <row r="183" spans="1:23" ht="13.15" customHeight="1" x14ac:dyDescent="0.2">
      <c r="A183" s="47" t="s">
        <v>15</v>
      </c>
      <c r="B183" s="47" t="s">
        <v>18</v>
      </c>
      <c r="C183" s="48" t="s">
        <v>19</v>
      </c>
      <c r="D183" s="49">
        <v>25</v>
      </c>
      <c r="E183" s="136"/>
      <c r="F183" s="135"/>
      <c r="G183" s="50" t="str">
        <f t="shared" si="32"/>
        <v>7201-7219</v>
      </c>
      <c r="H183" s="49" t="str">
        <f t="shared" ref="H183:H191" si="45">DEC2HEX(HEX2DEC(I182)+1)</f>
        <v>7201</v>
      </c>
      <c r="I183" s="49" t="str">
        <f t="shared" ref="I183:I191" si="46">DEC2HEX(HEX2DEC(H183)+D183-1)</f>
        <v>7219</v>
      </c>
      <c r="J183" s="135"/>
      <c r="K183" s="135"/>
      <c r="L183" s="135"/>
      <c r="M183" s="135"/>
      <c r="N183" s="51" t="s">
        <v>41</v>
      </c>
      <c r="O183" s="55">
        <v>0</v>
      </c>
      <c r="P183" s="52">
        <f t="shared" si="37"/>
        <v>198.24</v>
      </c>
      <c r="Q183" s="140"/>
      <c r="R183" s="138"/>
      <c r="W183" s="54" t="str">
        <f t="shared" si="38"/>
        <v>mkckdvol -dev IBM.2107-75KYB71 -extpool P0 -cap 10017 -eam rotateexts -sam ese -name ckd_KYB71_#h 7201-7219</v>
      </c>
    </row>
    <row r="184" spans="1:23" ht="13.15" customHeight="1" x14ac:dyDescent="0.2">
      <c r="A184" s="47" t="s">
        <v>15</v>
      </c>
      <c r="B184" s="47" t="s">
        <v>23</v>
      </c>
      <c r="C184" s="48" t="s">
        <v>24</v>
      </c>
      <c r="D184" s="49">
        <v>37</v>
      </c>
      <c r="E184" s="136"/>
      <c r="F184" s="135"/>
      <c r="G184" s="50" t="str">
        <f t="shared" si="32"/>
        <v>721A-723E</v>
      </c>
      <c r="H184" s="49" t="str">
        <f t="shared" si="45"/>
        <v>721A</v>
      </c>
      <c r="I184" s="49" t="str">
        <f t="shared" si="46"/>
        <v>723E</v>
      </c>
      <c r="J184" s="135"/>
      <c r="K184" s="135"/>
      <c r="L184" s="135"/>
      <c r="M184" s="135"/>
      <c r="N184" s="51" t="s">
        <v>41</v>
      </c>
      <c r="O184" s="55">
        <v>0</v>
      </c>
      <c r="P184" s="52">
        <f t="shared" si="37"/>
        <v>1919.03</v>
      </c>
      <c r="Q184" s="140"/>
      <c r="R184" s="138"/>
      <c r="W184" s="54" t="str">
        <f t="shared" si="38"/>
        <v>mkckdvol -dev IBM.2107-75KYB71 -extpool P0 -cap 65520 -eam rotateexts -sam ese -name ckd_KYB71_#h 721A-723E</v>
      </c>
    </row>
    <row r="185" spans="1:23" ht="13.15" customHeight="1" x14ac:dyDescent="0.2">
      <c r="A185" s="47" t="s">
        <v>15</v>
      </c>
      <c r="B185" s="47" t="s">
        <v>25</v>
      </c>
      <c r="C185" s="48" t="s">
        <v>26</v>
      </c>
      <c r="D185" s="49">
        <v>65</v>
      </c>
      <c r="E185" s="136"/>
      <c r="F185" s="135"/>
      <c r="G185" s="50" t="str">
        <f t="shared" si="32"/>
        <v>723F-727F</v>
      </c>
      <c r="H185" s="49" t="str">
        <f t="shared" si="45"/>
        <v>723F</v>
      </c>
      <c r="I185" s="49" t="str">
        <f t="shared" si="46"/>
        <v>727F</v>
      </c>
      <c r="J185" s="135"/>
      <c r="K185" s="135"/>
      <c r="L185" s="135"/>
      <c r="M185" s="135"/>
      <c r="N185" s="51" t="s">
        <v>41</v>
      </c>
      <c r="O185" s="55">
        <v>0</v>
      </c>
      <c r="P185" s="52">
        <f t="shared" si="37"/>
        <v>1685.63</v>
      </c>
      <c r="Q185" s="140"/>
      <c r="R185" s="138"/>
      <c r="W185" s="54" t="str">
        <f t="shared" si="38"/>
        <v>mkckdvol -dev IBM.2107-75KYB71 -extpool P0 -cap 32760 -eam rotateexts -sam ese -name ckd_KYB71_#h 723F-727F</v>
      </c>
    </row>
    <row r="186" spans="1:23" ht="13.15" customHeight="1" x14ac:dyDescent="0.2">
      <c r="A186" s="47" t="s">
        <v>15</v>
      </c>
      <c r="B186" s="47" t="s">
        <v>27</v>
      </c>
      <c r="C186" s="48" t="s">
        <v>28</v>
      </c>
      <c r="D186" s="49">
        <v>20</v>
      </c>
      <c r="E186" s="136"/>
      <c r="F186" s="135"/>
      <c r="G186" s="50" t="str">
        <f t="shared" si="32"/>
        <v>7280-7293</v>
      </c>
      <c r="H186" s="49" t="str">
        <f t="shared" si="45"/>
        <v>7280</v>
      </c>
      <c r="I186" s="49" t="str">
        <f t="shared" si="46"/>
        <v>7293</v>
      </c>
      <c r="J186" s="135"/>
      <c r="K186" s="135"/>
      <c r="L186" s="135"/>
      <c r="M186" s="135"/>
      <c r="N186" s="51" t="s">
        <v>41</v>
      </c>
      <c r="O186" s="55">
        <v>0</v>
      </c>
      <c r="P186" s="52">
        <f t="shared" si="37"/>
        <v>52.86</v>
      </c>
      <c r="Q186" s="140"/>
      <c r="R186" s="138"/>
      <c r="W186" s="54" t="str">
        <f t="shared" si="38"/>
        <v>mkckdvol -dev IBM.2107-75KYB71 -extpool P0 -cap 3339 -eam rotateexts -sam ese -name ckd_KYB71_#h 7280-7293</v>
      </c>
    </row>
    <row r="187" spans="1:23" ht="13.15" customHeight="1" x14ac:dyDescent="0.2">
      <c r="A187" s="47" t="s">
        <v>15</v>
      </c>
      <c r="B187" s="47" t="s">
        <v>23</v>
      </c>
      <c r="C187" s="48" t="s">
        <v>24</v>
      </c>
      <c r="D187" s="49">
        <v>39</v>
      </c>
      <c r="E187" s="136"/>
      <c r="F187" s="135"/>
      <c r="G187" s="50" t="str">
        <f t="shared" si="32"/>
        <v>7294-72BA</v>
      </c>
      <c r="H187" s="49" t="str">
        <f t="shared" si="45"/>
        <v>7294</v>
      </c>
      <c r="I187" s="49" t="str">
        <f t="shared" si="46"/>
        <v>72BA</v>
      </c>
      <c r="J187" s="135"/>
      <c r="K187" s="135"/>
      <c r="L187" s="135"/>
      <c r="M187" s="135"/>
      <c r="N187" s="51" t="s">
        <v>41</v>
      </c>
      <c r="O187" s="55">
        <v>0</v>
      </c>
      <c r="P187" s="52">
        <f t="shared" si="37"/>
        <v>2022.76</v>
      </c>
      <c r="Q187" s="140"/>
      <c r="R187" s="138"/>
      <c r="W187" s="54" t="str">
        <f t="shared" si="38"/>
        <v>mkckdvol -dev IBM.2107-75KYB71 -extpool P0 -cap 65520 -eam rotateexts -sam ese -name ckd_KYB71_#h 7294-72BA</v>
      </c>
    </row>
    <row r="188" spans="1:23" ht="13.15" customHeight="1" x14ac:dyDescent="0.2">
      <c r="A188" s="47" t="s">
        <v>15</v>
      </c>
      <c r="B188" s="47" t="s">
        <v>29</v>
      </c>
      <c r="C188" s="48" t="s">
        <v>30</v>
      </c>
      <c r="D188" s="49">
        <v>3</v>
      </c>
      <c r="E188" s="136"/>
      <c r="F188" s="135"/>
      <c r="G188" s="50" t="str">
        <f t="shared" si="32"/>
        <v>72BB-72BD</v>
      </c>
      <c r="H188" s="49" t="str">
        <f t="shared" si="45"/>
        <v>72BB</v>
      </c>
      <c r="I188" s="49" t="str">
        <f t="shared" si="46"/>
        <v>72BD</v>
      </c>
      <c r="J188" s="135"/>
      <c r="K188" s="135"/>
      <c r="L188" s="135"/>
      <c r="M188" s="135"/>
      <c r="N188" s="51" t="s">
        <v>41</v>
      </c>
      <c r="O188" s="55">
        <v>0</v>
      </c>
      <c r="P188" s="52">
        <f t="shared" si="37"/>
        <v>623.78</v>
      </c>
      <c r="Q188" s="140"/>
      <c r="R188" s="138"/>
      <c r="W188" s="54" t="str">
        <f t="shared" si="38"/>
        <v>mkckdvol -dev IBM.2107-75KYB71 -extpool P0 -cap 262668 -eam rotateexts -sam ese -name ckd_KYB71_#h 72BB-72BD</v>
      </c>
    </row>
    <row r="189" spans="1:23" ht="13.15" customHeight="1" x14ac:dyDescent="0.2">
      <c r="A189" s="47" t="s">
        <v>15</v>
      </c>
      <c r="B189" s="47" t="s">
        <v>23</v>
      </c>
      <c r="C189" s="48" t="s">
        <v>24</v>
      </c>
      <c r="D189" s="49">
        <v>12</v>
      </c>
      <c r="E189" s="136"/>
      <c r="F189" s="135"/>
      <c r="G189" s="50" t="str">
        <f t="shared" si="32"/>
        <v>72BE-72C9</v>
      </c>
      <c r="H189" s="49" t="str">
        <f t="shared" si="45"/>
        <v>72BE</v>
      </c>
      <c r="I189" s="49" t="str">
        <f t="shared" si="46"/>
        <v>72C9</v>
      </c>
      <c r="J189" s="135"/>
      <c r="K189" s="135"/>
      <c r="L189" s="135"/>
      <c r="M189" s="135"/>
      <c r="N189" s="51" t="s">
        <v>41</v>
      </c>
      <c r="O189" s="55">
        <v>0</v>
      </c>
      <c r="P189" s="52">
        <f t="shared" si="37"/>
        <v>622.39</v>
      </c>
      <c r="Q189" s="140"/>
      <c r="R189" s="138"/>
      <c r="W189" s="54" t="str">
        <f t="shared" si="38"/>
        <v>mkckdvol -dev IBM.2107-75KYB71 -extpool P0 -cap 65520 -eam rotateexts -sam ese -name ckd_KYB71_#h 72BE-72C9</v>
      </c>
    </row>
    <row r="190" spans="1:23" ht="13.15" customHeight="1" x14ac:dyDescent="0.2">
      <c r="A190" s="47" t="s">
        <v>15</v>
      </c>
      <c r="B190" s="47" t="s">
        <v>29</v>
      </c>
      <c r="C190" s="48" t="s">
        <v>30</v>
      </c>
      <c r="D190" s="49">
        <v>3</v>
      </c>
      <c r="E190" s="136"/>
      <c r="F190" s="135"/>
      <c r="G190" s="50" t="str">
        <f t="shared" si="32"/>
        <v>72CA-72CC</v>
      </c>
      <c r="H190" s="49" t="str">
        <f t="shared" si="45"/>
        <v>72CA</v>
      </c>
      <c r="I190" s="49" t="str">
        <f t="shared" si="46"/>
        <v>72CC</v>
      </c>
      <c r="J190" s="135"/>
      <c r="K190" s="135"/>
      <c r="L190" s="135"/>
      <c r="M190" s="135"/>
      <c r="N190" s="51" t="s">
        <v>41</v>
      </c>
      <c r="O190" s="55">
        <v>0</v>
      </c>
      <c r="P190" s="52">
        <f t="shared" si="37"/>
        <v>623.78</v>
      </c>
      <c r="Q190" s="140"/>
      <c r="R190" s="138"/>
      <c r="W190" s="54" t="str">
        <f t="shared" si="38"/>
        <v>mkckdvol -dev IBM.2107-75KYB71 -extpool P0 -cap 262668 -eam rotateexts -sam ese -name ckd_KYB71_#h 72CA-72CC</v>
      </c>
    </row>
    <row r="191" spans="1:23" s="25" customFormat="1" ht="12.75" customHeight="1" x14ac:dyDescent="0.2">
      <c r="A191" s="26" t="s">
        <v>15</v>
      </c>
      <c r="B191" s="26" t="s">
        <v>23</v>
      </c>
      <c r="C191" s="27" t="s">
        <v>24</v>
      </c>
      <c r="D191" s="28">
        <v>17</v>
      </c>
      <c r="E191" s="29"/>
      <c r="F191" s="30"/>
      <c r="G191" s="31" t="str">
        <f t="shared" si="32"/>
        <v>72CD-72DD</v>
      </c>
      <c r="H191" s="32" t="str">
        <f t="shared" si="45"/>
        <v>72CD</v>
      </c>
      <c r="I191" s="32" t="str">
        <f t="shared" si="46"/>
        <v>72DD</v>
      </c>
      <c r="J191" s="31"/>
      <c r="K191" s="33"/>
      <c r="L191" s="34"/>
      <c r="M191" s="33"/>
      <c r="N191" s="31" t="s">
        <v>41</v>
      </c>
      <c r="O191" s="35">
        <v>0</v>
      </c>
      <c r="P191" s="36">
        <f t="shared" si="37"/>
        <v>881.72</v>
      </c>
      <c r="Q191" s="37"/>
      <c r="R191" s="38"/>
      <c r="W191" s="25" t="str">
        <f t="shared" si="38"/>
        <v>mkckdvol -dev IBM.2107-75KYB71 -extpool P0 -cap 65520 -eam rotateexts -sam ese -name ckd_KYB71_#h 72CD-72DD</v>
      </c>
    </row>
    <row r="192" spans="1:23" x14ac:dyDescent="0.2">
      <c r="A192" s="47" t="s">
        <v>15</v>
      </c>
      <c r="B192" s="47" t="s">
        <v>16</v>
      </c>
      <c r="C192" s="48" t="s">
        <v>17</v>
      </c>
      <c r="D192" s="49">
        <v>1</v>
      </c>
      <c r="E192" s="133">
        <v>222</v>
      </c>
      <c r="F192" s="133" t="str">
        <f>DEC2HEX(HEX2DEC(F182)+1)</f>
        <v>73</v>
      </c>
      <c r="G192" s="50" t="str">
        <f t="shared" si="32"/>
        <v>7300-7300</v>
      </c>
      <c r="H192" s="49" t="str">
        <f>DEC2HEX(HEX2DEC(H182)+256)</f>
        <v>7300</v>
      </c>
      <c r="I192" s="49" t="str">
        <f>DEC2HEX(HEX2DEC(I182)+256)</f>
        <v>7300</v>
      </c>
      <c r="J192" s="133" t="str">
        <f>DEC2HEX(HEX2DEC(J182)+256)</f>
        <v>73E0</v>
      </c>
      <c r="K192" s="133" t="str">
        <f>DEC2HEX(HEX2DEC(K182)+256)</f>
        <v>73FF</v>
      </c>
      <c r="L192" s="133">
        <f>(HEX2DEC(K192)-HEX2DEC(J192))+1</f>
        <v>32</v>
      </c>
      <c r="M192" s="133" t="str">
        <f>DEC2HEX(HEX2DEC(M182)+256)</f>
        <v>730E</v>
      </c>
      <c r="N192" s="51" t="s">
        <v>41</v>
      </c>
      <c r="O192" s="50" t="s">
        <v>16</v>
      </c>
      <c r="P192" s="52">
        <f t="shared" si="37"/>
        <v>0.88</v>
      </c>
      <c r="Q192" s="139">
        <f>SUM(P192:P200)</f>
        <v>7749.35</v>
      </c>
      <c r="R192" s="137" t="s">
        <v>138</v>
      </c>
      <c r="W192" s="54" t="str">
        <f t="shared" si="38"/>
        <v>mkckdvol -dev IBM.2107-75KYB71 -extpool P1 -cap 1113 -eam rotateexts -sam ese -name ckd_KYB71_#h 7300-7300</v>
      </c>
    </row>
    <row r="193" spans="1:23" ht="13.15" customHeight="1" x14ac:dyDescent="0.2">
      <c r="A193" s="47" t="s">
        <v>15</v>
      </c>
      <c r="B193" s="47" t="s">
        <v>18</v>
      </c>
      <c r="C193" s="48" t="s">
        <v>19</v>
      </c>
      <c r="D193" s="49">
        <v>25</v>
      </c>
      <c r="E193" s="136"/>
      <c r="F193" s="135"/>
      <c r="G193" s="50" t="str">
        <f t="shared" si="32"/>
        <v>7301-7319</v>
      </c>
      <c r="H193" s="49" t="str">
        <f t="shared" ref="H193:H201" si="47">DEC2HEX(HEX2DEC(I192)+1)</f>
        <v>7301</v>
      </c>
      <c r="I193" s="49" t="str">
        <f t="shared" ref="I193:I201" si="48">DEC2HEX(HEX2DEC(H193)+D193-1)</f>
        <v>7319</v>
      </c>
      <c r="J193" s="135"/>
      <c r="K193" s="135"/>
      <c r="L193" s="135"/>
      <c r="M193" s="135"/>
      <c r="N193" s="51" t="s">
        <v>41</v>
      </c>
      <c r="O193" s="55">
        <v>1</v>
      </c>
      <c r="P193" s="52">
        <f t="shared" si="37"/>
        <v>198.24</v>
      </c>
      <c r="Q193" s="140"/>
      <c r="R193" s="138"/>
      <c r="W193" s="54" t="str">
        <f t="shared" si="38"/>
        <v>mkckdvol -dev IBM.2107-75KYB71 -extpool P1 -cap 10017 -eam rotateexts -sam ese -name ckd_KYB71_#h 7301-7319</v>
      </c>
    </row>
    <row r="194" spans="1:23" ht="13.15" customHeight="1" x14ac:dyDescent="0.2">
      <c r="A194" s="47" t="s">
        <v>15</v>
      </c>
      <c r="B194" s="47" t="s">
        <v>23</v>
      </c>
      <c r="C194" s="48" t="s">
        <v>24</v>
      </c>
      <c r="D194" s="49">
        <v>37</v>
      </c>
      <c r="E194" s="136"/>
      <c r="F194" s="135"/>
      <c r="G194" s="50" t="str">
        <f t="shared" ref="G194:G257" si="49">CONCATENATE(H194,"-",I194)</f>
        <v>731A-733E</v>
      </c>
      <c r="H194" s="49" t="str">
        <f t="shared" si="47"/>
        <v>731A</v>
      </c>
      <c r="I194" s="49" t="str">
        <f t="shared" si="48"/>
        <v>733E</v>
      </c>
      <c r="J194" s="135"/>
      <c r="K194" s="135"/>
      <c r="L194" s="135"/>
      <c r="M194" s="135"/>
      <c r="N194" s="51" t="s">
        <v>41</v>
      </c>
      <c r="O194" s="55">
        <v>1</v>
      </c>
      <c r="P194" s="52">
        <f t="shared" si="37"/>
        <v>1919.03</v>
      </c>
      <c r="Q194" s="140"/>
      <c r="R194" s="138"/>
      <c r="W194" s="54" t="str">
        <f t="shared" si="38"/>
        <v>mkckdvol -dev IBM.2107-75KYB71 -extpool P1 -cap 65520 -eam rotateexts -sam ese -name ckd_KYB71_#h 731A-733E</v>
      </c>
    </row>
    <row r="195" spans="1:23" ht="13.15" customHeight="1" x14ac:dyDescent="0.2">
      <c r="A195" s="47" t="s">
        <v>15</v>
      </c>
      <c r="B195" s="47" t="s">
        <v>25</v>
      </c>
      <c r="C195" s="48" t="s">
        <v>26</v>
      </c>
      <c r="D195" s="49">
        <v>65</v>
      </c>
      <c r="E195" s="136"/>
      <c r="F195" s="135"/>
      <c r="G195" s="50" t="str">
        <f t="shared" si="49"/>
        <v>733F-737F</v>
      </c>
      <c r="H195" s="49" t="str">
        <f t="shared" si="47"/>
        <v>733F</v>
      </c>
      <c r="I195" s="49" t="str">
        <f t="shared" si="48"/>
        <v>737F</v>
      </c>
      <c r="J195" s="135"/>
      <c r="K195" s="135"/>
      <c r="L195" s="135"/>
      <c r="M195" s="135"/>
      <c r="N195" s="51" t="s">
        <v>41</v>
      </c>
      <c r="O195" s="55">
        <v>1</v>
      </c>
      <c r="P195" s="52">
        <f t="shared" si="37"/>
        <v>1685.63</v>
      </c>
      <c r="Q195" s="140"/>
      <c r="R195" s="138"/>
      <c r="W195" s="54" t="str">
        <f t="shared" si="38"/>
        <v>mkckdvol -dev IBM.2107-75KYB71 -extpool P1 -cap 32760 -eam rotateexts -sam ese -name ckd_KYB71_#h 733F-737F</v>
      </c>
    </row>
    <row r="196" spans="1:23" ht="13.15" customHeight="1" x14ac:dyDescent="0.2">
      <c r="A196" s="47" t="s">
        <v>15</v>
      </c>
      <c r="B196" s="47" t="s">
        <v>27</v>
      </c>
      <c r="C196" s="48" t="s">
        <v>28</v>
      </c>
      <c r="D196" s="49">
        <v>20</v>
      </c>
      <c r="E196" s="136"/>
      <c r="F196" s="135"/>
      <c r="G196" s="50" t="str">
        <f t="shared" si="49"/>
        <v>7380-7393</v>
      </c>
      <c r="H196" s="49" t="str">
        <f t="shared" si="47"/>
        <v>7380</v>
      </c>
      <c r="I196" s="49" t="str">
        <f t="shared" si="48"/>
        <v>7393</v>
      </c>
      <c r="J196" s="135"/>
      <c r="K196" s="135"/>
      <c r="L196" s="135"/>
      <c r="M196" s="135"/>
      <c r="N196" s="51" t="s">
        <v>41</v>
      </c>
      <c r="O196" s="55">
        <v>1</v>
      </c>
      <c r="P196" s="52">
        <f t="shared" si="37"/>
        <v>52.86</v>
      </c>
      <c r="Q196" s="140"/>
      <c r="R196" s="138"/>
      <c r="W196" s="54" t="str">
        <f t="shared" si="38"/>
        <v>mkckdvol -dev IBM.2107-75KYB71 -extpool P1 -cap 3339 -eam rotateexts -sam ese -name ckd_KYB71_#h 7380-7393</v>
      </c>
    </row>
    <row r="197" spans="1:23" ht="13.15" customHeight="1" x14ac:dyDescent="0.2">
      <c r="A197" s="47" t="s">
        <v>15</v>
      </c>
      <c r="B197" s="47" t="s">
        <v>23</v>
      </c>
      <c r="C197" s="48" t="s">
        <v>24</v>
      </c>
      <c r="D197" s="49">
        <v>39</v>
      </c>
      <c r="E197" s="136"/>
      <c r="F197" s="135"/>
      <c r="G197" s="50" t="str">
        <f t="shared" si="49"/>
        <v>7394-73BA</v>
      </c>
      <c r="H197" s="49" t="str">
        <f t="shared" si="47"/>
        <v>7394</v>
      </c>
      <c r="I197" s="49" t="str">
        <f t="shared" si="48"/>
        <v>73BA</v>
      </c>
      <c r="J197" s="135"/>
      <c r="K197" s="135"/>
      <c r="L197" s="135"/>
      <c r="M197" s="135"/>
      <c r="N197" s="51" t="s">
        <v>41</v>
      </c>
      <c r="O197" s="55">
        <v>1</v>
      </c>
      <c r="P197" s="52">
        <f t="shared" si="37"/>
        <v>2022.76</v>
      </c>
      <c r="Q197" s="140"/>
      <c r="R197" s="138"/>
      <c r="W197" s="54" t="str">
        <f t="shared" si="38"/>
        <v>mkckdvol -dev IBM.2107-75KYB71 -extpool P1 -cap 65520 -eam rotateexts -sam ese -name ckd_KYB71_#h 7394-73BA</v>
      </c>
    </row>
    <row r="198" spans="1:23" ht="13.15" customHeight="1" x14ac:dyDescent="0.2">
      <c r="A198" s="47" t="s">
        <v>15</v>
      </c>
      <c r="B198" s="47" t="s">
        <v>29</v>
      </c>
      <c r="C198" s="48" t="s">
        <v>30</v>
      </c>
      <c r="D198" s="49">
        <v>3</v>
      </c>
      <c r="E198" s="136"/>
      <c r="F198" s="135"/>
      <c r="G198" s="50" t="str">
        <f t="shared" si="49"/>
        <v>73BB-73BD</v>
      </c>
      <c r="H198" s="49" t="str">
        <f t="shared" si="47"/>
        <v>73BB</v>
      </c>
      <c r="I198" s="49" t="str">
        <f t="shared" si="48"/>
        <v>73BD</v>
      </c>
      <c r="J198" s="135"/>
      <c r="K198" s="135"/>
      <c r="L198" s="135"/>
      <c r="M198" s="135"/>
      <c r="N198" s="51" t="s">
        <v>41</v>
      </c>
      <c r="O198" s="55">
        <v>1</v>
      </c>
      <c r="P198" s="52">
        <f t="shared" si="37"/>
        <v>623.78</v>
      </c>
      <c r="Q198" s="140"/>
      <c r="R198" s="138"/>
      <c r="W198" s="54" t="str">
        <f t="shared" si="38"/>
        <v>mkckdvol -dev IBM.2107-75KYB71 -extpool P1 -cap 262668 -eam rotateexts -sam ese -name ckd_KYB71_#h 73BB-73BD</v>
      </c>
    </row>
    <row r="199" spans="1:23" ht="13.15" customHeight="1" x14ac:dyDescent="0.2">
      <c r="A199" s="47" t="s">
        <v>15</v>
      </c>
      <c r="B199" s="47" t="s">
        <v>23</v>
      </c>
      <c r="C199" s="48" t="s">
        <v>24</v>
      </c>
      <c r="D199" s="49">
        <v>12</v>
      </c>
      <c r="E199" s="136"/>
      <c r="F199" s="135"/>
      <c r="G199" s="50" t="str">
        <f t="shared" si="49"/>
        <v>73BE-73C9</v>
      </c>
      <c r="H199" s="49" t="str">
        <f t="shared" si="47"/>
        <v>73BE</v>
      </c>
      <c r="I199" s="49" t="str">
        <f t="shared" si="48"/>
        <v>73C9</v>
      </c>
      <c r="J199" s="135"/>
      <c r="K199" s="135"/>
      <c r="L199" s="135"/>
      <c r="M199" s="135"/>
      <c r="N199" s="51" t="s">
        <v>41</v>
      </c>
      <c r="O199" s="55">
        <v>1</v>
      </c>
      <c r="P199" s="52">
        <f t="shared" si="37"/>
        <v>622.39</v>
      </c>
      <c r="Q199" s="140"/>
      <c r="R199" s="138"/>
      <c r="W199" s="54" t="str">
        <f t="shared" si="38"/>
        <v>mkckdvol -dev IBM.2107-75KYB71 -extpool P1 -cap 65520 -eam rotateexts -sam ese -name ckd_KYB71_#h 73BE-73C9</v>
      </c>
    </row>
    <row r="200" spans="1:23" ht="13.15" customHeight="1" x14ac:dyDescent="0.2">
      <c r="A200" s="47" t="s">
        <v>15</v>
      </c>
      <c r="B200" s="47" t="s">
        <v>29</v>
      </c>
      <c r="C200" s="48" t="s">
        <v>30</v>
      </c>
      <c r="D200" s="49">
        <v>3</v>
      </c>
      <c r="E200" s="136"/>
      <c r="F200" s="135"/>
      <c r="G200" s="50" t="str">
        <f t="shared" si="49"/>
        <v>73CA-73CC</v>
      </c>
      <c r="H200" s="49" t="str">
        <f t="shared" si="47"/>
        <v>73CA</v>
      </c>
      <c r="I200" s="49" t="str">
        <f t="shared" si="48"/>
        <v>73CC</v>
      </c>
      <c r="J200" s="135"/>
      <c r="K200" s="135"/>
      <c r="L200" s="135"/>
      <c r="M200" s="135"/>
      <c r="N200" s="51" t="s">
        <v>41</v>
      </c>
      <c r="O200" s="55">
        <v>1</v>
      </c>
      <c r="P200" s="52">
        <f t="shared" si="37"/>
        <v>623.78</v>
      </c>
      <c r="Q200" s="140"/>
      <c r="R200" s="138"/>
      <c r="W200" s="54" t="str">
        <f t="shared" si="38"/>
        <v>mkckdvol -dev IBM.2107-75KYB71 -extpool P1 -cap 262668 -eam rotateexts -sam ese -name ckd_KYB71_#h 73CA-73CC</v>
      </c>
    </row>
    <row r="201" spans="1:23" s="25" customFormat="1" ht="12.75" customHeight="1" x14ac:dyDescent="0.2">
      <c r="A201" s="26" t="s">
        <v>15</v>
      </c>
      <c r="B201" s="26" t="s">
        <v>23</v>
      </c>
      <c r="C201" s="27" t="s">
        <v>24</v>
      </c>
      <c r="D201" s="28">
        <v>17</v>
      </c>
      <c r="E201" s="29"/>
      <c r="F201" s="30"/>
      <c r="G201" s="31" t="str">
        <f t="shared" si="49"/>
        <v>73CD-73DD</v>
      </c>
      <c r="H201" s="32" t="str">
        <f t="shared" si="47"/>
        <v>73CD</v>
      </c>
      <c r="I201" s="32" t="str">
        <f t="shared" si="48"/>
        <v>73DD</v>
      </c>
      <c r="J201" s="31"/>
      <c r="K201" s="33"/>
      <c r="L201" s="34"/>
      <c r="M201" s="33"/>
      <c r="N201" s="31" t="s">
        <v>41</v>
      </c>
      <c r="O201" s="35">
        <v>1</v>
      </c>
      <c r="P201" s="36">
        <f t="shared" si="37"/>
        <v>881.72</v>
      </c>
      <c r="Q201" s="37"/>
      <c r="R201" s="38"/>
      <c r="W201" s="25" t="str">
        <f t="shared" si="38"/>
        <v>mkckdvol -dev IBM.2107-75KYB71 -extpool P1 -cap 65520 -eam rotateexts -sam ese -name ckd_KYB71_#h 73CD-73DD</v>
      </c>
    </row>
    <row r="202" spans="1:23" x14ac:dyDescent="0.2">
      <c r="A202" s="47" t="s">
        <v>15</v>
      </c>
      <c r="B202" s="47" t="s">
        <v>16</v>
      </c>
      <c r="C202" s="48" t="s">
        <v>17</v>
      </c>
      <c r="D202" s="49">
        <v>1</v>
      </c>
      <c r="E202" s="133">
        <v>222</v>
      </c>
      <c r="F202" s="133" t="str">
        <f>DEC2HEX(HEX2DEC(F192)+1)</f>
        <v>74</v>
      </c>
      <c r="G202" s="50" t="str">
        <f t="shared" si="49"/>
        <v>7400-7400</v>
      </c>
      <c r="H202" s="49" t="str">
        <f>DEC2HEX(HEX2DEC(H192)+256)</f>
        <v>7400</v>
      </c>
      <c r="I202" s="49" t="str">
        <f>DEC2HEX(HEX2DEC(I192)+256)</f>
        <v>7400</v>
      </c>
      <c r="J202" s="133" t="str">
        <f>DEC2HEX(HEX2DEC(J192)+256)</f>
        <v>74E0</v>
      </c>
      <c r="K202" s="133" t="str">
        <f>DEC2HEX(HEX2DEC(K192)+256)</f>
        <v>74FF</v>
      </c>
      <c r="L202" s="133">
        <f>(HEX2DEC(K202)-HEX2DEC(J202))+1</f>
        <v>32</v>
      </c>
      <c r="M202" s="133" t="str">
        <f>DEC2HEX(HEX2DEC(M192)+256)</f>
        <v>740E</v>
      </c>
      <c r="N202" s="51" t="s">
        <v>41</v>
      </c>
      <c r="O202" s="50" t="s">
        <v>22</v>
      </c>
      <c r="P202" s="52">
        <f t="shared" si="37"/>
        <v>0.88</v>
      </c>
      <c r="Q202" s="139">
        <f>SUM(P202:P210)</f>
        <v>7749.35</v>
      </c>
      <c r="R202" s="137" t="s">
        <v>138</v>
      </c>
      <c r="W202" s="54" t="str">
        <f t="shared" si="38"/>
        <v>mkckdvol -dev IBM.2107-75KYB71 -extpool P0 -cap 1113 -eam rotateexts -sam ese -name ckd_KYB71_#h 7400-7400</v>
      </c>
    </row>
    <row r="203" spans="1:23" ht="13.15" customHeight="1" x14ac:dyDescent="0.2">
      <c r="A203" s="47" t="s">
        <v>15</v>
      </c>
      <c r="B203" s="47" t="s">
        <v>18</v>
      </c>
      <c r="C203" s="48" t="s">
        <v>19</v>
      </c>
      <c r="D203" s="49">
        <v>25</v>
      </c>
      <c r="E203" s="136"/>
      <c r="F203" s="135"/>
      <c r="G203" s="50" t="str">
        <f t="shared" si="49"/>
        <v>7401-7419</v>
      </c>
      <c r="H203" s="49" t="str">
        <f t="shared" ref="H203:H211" si="50">DEC2HEX(HEX2DEC(I202)+1)</f>
        <v>7401</v>
      </c>
      <c r="I203" s="49" t="str">
        <f t="shared" ref="I203:I211" si="51">DEC2HEX(HEX2DEC(H203)+D203-1)</f>
        <v>7419</v>
      </c>
      <c r="J203" s="135"/>
      <c r="K203" s="135"/>
      <c r="L203" s="135"/>
      <c r="M203" s="135"/>
      <c r="N203" s="51" t="s">
        <v>41</v>
      </c>
      <c r="O203" s="55">
        <v>0</v>
      </c>
      <c r="P203" s="52">
        <f t="shared" si="37"/>
        <v>198.24</v>
      </c>
      <c r="Q203" s="140"/>
      <c r="R203" s="138"/>
      <c r="W203" s="54" t="str">
        <f t="shared" si="38"/>
        <v>mkckdvol -dev IBM.2107-75KYB71 -extpool P0 -cap 10017 -eam rotateexts -sam ese -name ckd_KYB71_#h 7401-7419</v>
      </c>
    </row>
    <row r="204" spans="1:23" ht="13.15" customHeight="1" x14ac:dyDescent="0.2">
      <c r="A204" s="47" t="s">
        <v>15</v>
      </c>
      <c r="B204" s="47" t="s">
        <v>23</v>
      </c>
      <c r="C204" s="48" t="s">
        <v>24</v>
      </c>
      <c r="D204" s="49">
        <v>37</v>
      </c>
      <c r="E204" s="136"/>
      <c r="F204" s="135"/>
      <c r="G204" s="50" t="str">
        <f t="shared" si="49"/>
        <v>741A-743E</v>
      </c>
      <c r="H204" s="49" t="str">
        <f t="shared" si="50"/>
        <v>741A</v>
      </c>
      <c r="I204" s="49" t="str">
        <f t="shared" si="51"/>
        <v>743E</v>
      </c>
      <c r="J204" s="135"/>
      <c r="K204" s="135"/>
      <c r="L204" s="135"/>
      <c r="M204" s="135"/>
      <c r="N204" s="51" t="s">
        <v>41</v>
      </c>
      <c r="O204" s="55">
        <v>0</v>
      </c>
      <c r="P204" s="52">
        <f t="shared" si="37"/>
        <v>1919.03</v>
      </c>
      <c r="Q204" s="140"/>
      <c r="R204" s="138"/>
      <c r="W204" s="54" t="str">
        <f t="shared" si="38"/>
        <v>mkckdvol -dev IBM.2107-75KYB71 -extpool P0 -cap 65520 -eam rotateexts -sam ese -name ckd_KYB71_#h 741A-743E</v>
      </c>
    </row>
    <row r="205" spans="1:23" ht="13.15" customHeight="1" x14ac:dyDescent="0.2">
      <c r="A205" s="47" t="s">
        <v>15</v>
      </c>
      <c r="B205" s="47" t="s">
        <v>25</v>
      </c>
      <c r="C205" s="48" t="s">
        <v>26</v>
      </c>
      <c r="D205" s="49">
        <v>65</v>
      </c>
      <c r="E205" s="136"/>
      <c r="F205" s="135"/>
      <c r="G205" s="50" t="str">
        <f t="shared" si="49"/>
        <v>743F-747F</v>
      </c>
      <c r="H205" s="49" t="str">
        <f t="shared" si="50"/>
        <v>743F</v>
      </c>
      <c r="I205" s="49" t="str">
        <f t="shared" si="51"/>
        <v>747F</v>
      </c>
      <c r="J205" s="135"/>
      <c r="K205" s="135"/>
      <c r="L205" s="135"/>
      <c r="M205" s="135"/>
      <c r="N205" s="51" t="s">
        <v>41</v>
      </c>
      <c r="O205" s="55">
        <v>0</v>
      </c>
      <c r="P205" s="52">
        <f t="shared" si="37"/>
        <v>1685.63</v>
      </c>
      <c r="Q205" s="140"/>
      <c r="R205" s="138"/>
      <c r="W205" s="54" t="str">
        <f t="shared" si="38"/>
        <v>mkckdvol -dev IBM.2107-75KYB71 -extpool P0 -cap 32760 -eam rotateexts -sam ese -name ckd_KYB71_#h 743F-747F</v>
      </c>
    </row>
    <row r="206" spans="1:23" ht="13.15" customHeight="1" x14ac:dyDescent="0.2">
      <c r="A206" s="47" t="s">
        <v>15</v>
      </c>
      <c r="B206" s="47" t="s">
        <v>27</v>
      </c>
      <c r="C206" s="48" t="s">
        <v>28</v>
      </c>
      <c r="D206" s="49">
        <v>20</v>
      </c>
      <c r="E206" s="136"/>
      <c r="F206" s="135"/>
      <c r="G206" s="50" t="str">
        <f t="shared" si="49"/>
        <v>7480-7493</v>
      </c>
      <c r="H206" s="49" t="str">
        <f t="shared" si="50"/>
        <v>7480</v>
      </c>
      <c r="I206" s="49" t="str">
        <f t="shared" si="51"/>
        <v>7493</v>
      </c>
      <c r="J206" s="135"/>
      <c r="K206" s="135"/>
      <c r="L206" s="135"/>
      <c r="M206" s="135"/>
      <c r="N206" s="51" t="s">
        <v>41</v>
      </c>
      <c r="O206" s="55">
        <v>0</v>
      </c>
      <c r="P206" s="52">
        <f t="shared" si="37"/>
        <v>52.86</v>
      </c>
      <c r="Q206" s="140"/>
      <c r="R206" s="138"/>
      <c r="W206" s="54" t="str">
        <f t="shared" si="38"/>
        <v>mkckdvol -dev IBM.2107-75KYB71 -extpool P0 -cap 3339 -eam rotateexts -sam ese -name ckd_KYB71_#h 7480-7493</v>
      </c>
    </row>
    <row r="207" spans="1:23" ht="13.15" customHeight="1" x14ac:dyDescent="0.2">
      <c r="A207" s="47" t="s">
        <v>15</v>
      </c>
      <c r="B207" s="47" t="s">
        <v>23</v>
      </c>
      <c r="C207" s="48" t="s">
        <v>24</v>
      </c>
      <c r="D207" s="49">
        <v>39</v>
      </c>
      <c r="E207" s="136"/>
      <c r="F207" s="135"/>
      <c r="G207" s="50" t="str">
        <f t="shared" si="49"/>
        <v>7494-74BA</v>
      </c>
      <c r="H207" s="49" t="str">
        <f t="shared" si="50"/>
        <v>7494</v>
      </c>
      <c r="I207" s="49" t="str">
        <f t="shared" si="51"/>
        <v>74BA</v>
      </c>
      <c r="J207" s="135"/>
      <c r="K207" s="135"/>
      <c r="L207" s="135"/>
      <c r="M207" s="135"/>
      <c r="N207" s="51" t="s">
        <v>41</v>
      </c>
      <c r="O207" s="55">
        <v>0</v>
      </c>
      <c r="P207" s="52">
        <f t="shared" si="37"/>
        <v>2022.76</v>
      </c>
      <c r="Q207" s="140"/>
      <c r="R207" s="138"/>
      <c r="W207" s="54" t="str">
        <f t="shared" si="38"/>
        <v>mkckdvol -dev IBM.2107-75KYB71 -extpool P0 -cap 65520 -eam rotateexts -sam ese -name ckd_KYB71_#h 7494-74BA</v>
      </c>
    </row>
    <row r="208" spans="1:23" ht="13.15" customHeight="1" x14ac:dyDescent="0.2">
      <c r="A208" s="47" t="s">
        <v>15</v>
      </c>
      <c r="B208" s="47" t="s">
        <v>29</v>
      </c>
      <c r="C208" s="48" t="s">
        <v>30</v>
      </c>
      <c r="D208" s="49">
        <v>3</v>
      </c>
      <c r="E208" s="136"/>
      <c r="F208" s="135"/>
      <c r="G208" s="50" t="str">
        <f t="shared" si="49"/>
        <v>74BB-74BD</v>
      </c>
      <c r="H208" s="49" t="str">
        <f t="shared" si="50"/>
        <v>74BB</v>
      </c>
      <c r="I208" s="49" t="str">
        <f t="shared" si="51"/>
        <v>74BD</v>
      </c>
      <c r="J208" s="135"/>
      <c r="K208" s="135"/>
      <c r="L208" s="135"/>
      <c r="M208" s="135"/>
      <c r="N208" s="51" t="s">
        <v>41</v>
      </c>
      <c r="O208" s="55">
        <v>0</v>
      </c>
      <c r="P208" s="52">
        <f t="shared" si="37"/>
        <v>623.78</v>
      </c>
      <c r="Q208" s="140"/>
      <c r="R208" s="138"/>
      <c r="W208" s="54" t="str">
        <f t="shared" si="38"/>
        <v>mkckdvol -dev IBM.2107-75KYB71 -extpool P0 -cap 262668 -eam rotateexts -sam ese -name ckd_KYB71_#h 74BB-74BD</v>
      </c>
    </row>
    <row r="209" spans="1:23" ht="13.15" customHeight="1" x14ac:dyDescent="0.2">
      <c r="A209" s="47" t="s">
        <v>15</v>
      </c>
      <c r="B209" s="47" t="s">
        <v>23</v>
      </c>
      <c r="C209" s="48" t="s">
        <v>24</v>
      </c>
      <c r="D209" s="49">
        <v>12</v>
      </c>
      <c r="E209" s="136"/>
      <c r="F209" s="135"/>
      <c r="G209" s="50" t="str">
        <f t="shared" si="49"/>
        <v>74BE-74C9</v>
      </c>
      <c r="H209" s="49" t="str">
        <f t="shared" si="50"/>
        <v>74BE</v>
      </c>
      <c r="I209" s="49" t="str">
        <f t="shared" si="51"/>
        <v>74C9</v>
      </c>
      <c r="J209" s="135"/>
      <c r="K209" s="135"/>
      <c r="L209" s="135"/>
      <c r="M209" s="135"/>
      <c r="N209" s="51" t="s">
        <v>41</v>
      </c>
      <c r="O209" s="55">
        <v>0</v>
      </c>
      <c r="P209" s="52">
        <f t="shared" si="37"/>
        <v>622.39</v>
      </c>
      <c r="Q209" s="140"/>
      <c r="R209" s="138"/>
      <c r="W209" s="54" t="str">
        <f t="shared" si="38"/>
        <v>mkckdvol -dev IBM.2107-75KYB71 -extpool P0 -cap 65520 -eam rotateexts -sam ese -name ckd_KYB71_#h 74BE-74C9</v>
      </c>
    </row>
    <row r="210" spans="1:23" ht="13.15" customHeight="1" x14ac:dyDescent="0.2">
      <c r="A210" s="47" t="s">
        <v>15</v>
      </c>
      <c r="B210" s="47" t="s">
        <v>29</v>
      </c>
      <c r="C210" s="48" t="s">
        <v>30</v>
      </c>
      <c r="D210" s="49">
        <v>3</v>
      </c>
      <c r="E210" s="136"/>
      <c r="F210" s="135"/>
      <c r="G210" s="50" t="str">
        <f t="shared" si="49"/>
        <v>74CA-74CC</v>
      </c>
      <c r="H210" s="49" t="str">
        <f t="shared" si="50"/>
        <v>74CA</v>
      </c>
      <c r="I210" s="49" t="str">
        <f t="shared" si="51"/>
        <v>74CC</v>
      </c>
      <c r="J210" s="135"/>
      <c r="K210" s="135"/>
      <c r="L210" s="135"/>
      <c r="M210" s="135"/>
      <c r="N210" s="51" t="s">
        <v>41</v>
      </c>
      <c r="O210" s="55">
        <v>0</v>
      </c>
      <c r="P210" s="52">
        <f t="shared" si="37"/>
        <v>623.78</v>
      </c>
      <c r="Q210" s="140"/>
      <c r="R210" s="138"/>
      <c r="W210" s="54" t="str">
        <f t="shared" si="38"/>
        <v>mkckdvol -dev IBM.2107-75KYB71 -extpool P0 -cap 262668 -eam rotateexts -sam ese -name ckd_KYB71_#h 74CA-74CC</v>
      </c>
    </row>
    <row r="211" spans="1:23" s="25" customFormat="1" ht="12.75" customHeight="1" x14ac:dyDescent="0.2">
      <c r="A211" s="26" t="s">
        <v>15</v>
      </c>
      <c r="B211" s="26" t="s">
        <v>23</v>
      </c>
      <c r="C211" s="27" t="s">
        <v>24</v>
      </c>
      <c r="D211" s="28">
        <v>17</v>
      </c>
      <c r="E211" s="29"/>
      <c r="F211" s="30"/>
      <c r="G211" s="31" t="str">
        <f t="shared" si="49"/>
        <v>74CD-74DD</v>
      </c>
      <c r="H211" s="32" t="str">
        <f t="shared" si="50"/>
        <v>74CD</v>
      </c>
      <c r="I211" s="32" t="str">
        <f t="shared" si="51"/>
        <v>74DD</v>
      </c>
      <c r="J211" s="31"/>
      <c r="K211" s="33"/>
      <c r="L211" s="34"/>
      <c r="M211" s="33"/>
      <c r="N211" s="31" t="s">
        <v>41</v>
      </c>
      <c r="O211" s="35">
        <v>0</v>
      </c>
      <c r="P211" s="36">
        <f t="shared" si="37"/>
        <v>881.72</v>
      </c>
      <c r="Q211" s="37"/>
      <c r="R211" s="38"/>
      <c r="W211" s="25" t="str">
        <f t="shared" si="38"/>
        <v>mkckdvol -dev IBM.2107-75KYB71 -extpool P0 -cap 65520 -eam rotateexts -sam ese -name ckd_KYB71_#h 74CD-74DD</v>
      </c>
    </row>
    <row r="212" spans="1:23" x14ac:dyDescent="0.2">
      <c r="A212" s="47" t="s">
        <v>15</v>
      </c>
      <c r="B212" s="47" t="s">
        <v>16</v>
      </c>
      <c r="C212" s="48" t="s">
        <v>17</v>
      </c>
      <c r="D212" s="49">
        <v>1</v>
      </c>
      <c r="E212" s="133">
        <v>222</v>
      </c>
      <c r="F212" s="133" t="str">
        <f>DEC2HEX(HEX2DEC(F202)+1)</f>
        <v>75</v>
      </c>
      <c r="G212" s="50" t="str">
        <f t="shared" si="49"/>
        <v>7500-7500</v>
      </c>
      <c r="H212" s="49" t="str">
        <f>DEC2HEX(HEX2DEC(H202)+256)</f>
        <v>7500</v>
      </c>
      <c r="I212" s="49" t="str">
        <f>DEC2HEX(HEX2DEC(I202)+256)</f>
        <v>7500</v>
      </c>
      <c r="J212" s="133" t="str">
        <f>DEC2HEX(HEX2DEC(J202)+256)</f>
        <v>75E0</v>
      </c>
      <c r="K212" s="133" t="str">
        <f>DEC2HEX(HEX2DEC(K202)+256)</f>
        <v>75FF</v>
      </c>
      <c r="L212" s="133">
        <f>(HEX2DEC(K212)-HEX2DEC(J212))+1</f>
        <v>32</v>
      </c>
      <c r="M212" s="133" t="str">
        <f>DEC2HEX(HEX2DEC(M202)+256)</f>
        <v>750E</v>
      </c>
      <c r="N212" s="51" t="s">
        <v>41</v>
      </c>
      <c r="O212" s="50" t="s">
        <v>16</v>
      </c>
      <c r="P212" s="52">
        <f t="shared" si="37"/>
        <v>0.88</v>
      </c>
      <c r="Q212" s="139">
        <f>SUM(P212:P220)</f>
        <v>7749.35</v>
      </c>
      <c r="R212" s="137" t="s">
        <v>138</v>
      </c>
      <c r="W212" s="54" t="str">
        <f t="shared" si="38"/>
        <v>mkckdvol -dev IBM.2107-75KYB71 -extpool P1 -cap 1113 -eam rotateexts -sam ese -name ckd_KYB71_#h 7500-7500</v>
      </c>
    </row>
    <row r="213" spans="1:23" ht="13.15" customHeight="1" x14ac:dyDescent="0.2">
      <c r="A213" s="47" t="s">
        <v>15</v>
      </c>
      <c r="B213" s="47" t="s">
        <v>18</v>
      </c>
      <c r="C213" s="48" t="s">
        <v>19</v>
      </c>
      <c r="D213" s="49">
        <v>25</v>
      </c>
      <c r="E213" s="136"/>
      <c r="F213" s="135"/>
      <c r="G213" s="50" t="str">
        <f t="shared" si="49"/>
        <v>7501-7519</v>
      </c>
      <c r="H213" s="49" t="str">
        <f t="shared" ref="H213:H221" si="52">DEC2HEX(HEX2DEC(I212)+1)</f>
        <v>7501</v>
      </c>
      <c r="I213" s="49" t="str">
        <f t="shared" ref="I213:I221" si="53">DEC2HEX(HEX2DEC(H213)+D213-1)</f>
        <v>7519</v>
      </c>
      <c r="J213" s="135"/>
      <c r="K213" s="135"/>
      <c r="L213" s="135"/>
      <c r="M213" s="135"/>
      <c r="N213" s="51" t="s">
        <v>41</v>
      </c>
      <c r="O213" s="55">
        <v>1</v>
      </c>
      <c r="P213" s="52">
        <f t="shared" si="37"/>
        <v>198.24</v>
      </c>
      <c r="Q213" s="140"/>
      <c r="R213" s="138"/>
      <c r="W213" s="54" t="str">
        <f t="shared" si="38"/>
        <v>mkckdvol -dev IBM.2107-75KYB71 -extpool P1 -cap 10017 -eam rotateexts -sam ese -name ckd_KYB71_#h 7501-7519</v>
      </c>
    </row>
    <row r="214" spans="1:23" ht="13.15" customHeight="1" x14ac:dyDescent="0.2">
      <c r="A214" s="47" t="s">
        <v>15</v>
      </c>
      <c r="B214" s="47" t="s">
        <v>23</v>
      </c>
      <c r="C214" s="48" t="s">
        <v>24</v>
      </c>
      <c r="D214" s="49">
        <v>37</v>
      </c>
      <c r="E214" s="136"/>
      <c r="F214" s="135"/>
      <c r="G214" s="50" t="str">
        <f t="shared" si="49"/>
        <v>751A-753E</v>
      </c>
      <c r="H214" s="49" t="str">
        <f t="shared" si="52"/>
        <v>751A</v>
      </c>
      <c r="I214" s="49" t="str">
        <f t="shared" si="53"/>
        <v>753E</v>
      </c>
      <c r="J214" s="135"/>
      <c r="K214" s="135"/>
      <c r="L214" s="135"/>
      <c r="M214" s="135"/>
      <c r="N214" s="51" t="s">
        <v>41</v>
      </c>
      <c r="O214" s="55">
        <v>1</v>
      </c>
      <c r="P214" s="52">
        <f t="shared" si="37"/>
        <v>1919.03</v>
      </c>
      <c r="Q214" s="140"/>
      <c r="R214" s="138"/>
      <c r="W214" s="54" t="str">
        <f t="shared" si="38"/>
        <v>mkckdvol -dev IBM.2107-75KYB71 -extpool P1 -cap 65520 -eam rotateexts -sam ese -name ckd_KYB71_#h 751A-753E</v>
      </c>
    </row>
    <row r="215" spans="1:23" ht="13.15" customHeight="1" x14ac:dyDescent="0.2">
      <c r="A215" s="47" t="s">
        <v>15</v>
      </c>
      <c r="B215" s="47" t="s">
        <v>25</v>
      </c>
      <c r="C215" s="48" t="s">
        <v>26</v>
      </c>
      <c r="D215" s="49">
        <v>65</v>
      </c>
      <c r="E215" s="136"/>
      <c r="F215" s="135"/>
      <c r="G215" s="50" t="str">
        <f t="shared" si="49"/>
        <v>753F-757F</v>
      </c>
      <c r="H215" s="49" t="str">
        <f t="shared" si="52"/>
        <v>753F</v>
      </c>
      <c r="I215" s="49" t="str">
        <f t="shared" si="53"/>
        <v>757F</v>
      </c>
      <c r="J215" s="135"/>
      <c r="K215" s="135"/>
      <c r="L215" s="135"/>
      <c r="M215" s="135"/>
      <c r="N215" s="51" t="s">
        <v>41</v>
      </c>
      <c r="O215" s="55">
        <v>1</v>
      </c>
      <c r="P215" s="52">
        <f t="shared" ref="P215:P284" si="54">ROUND((C215*D215*GiBcyl),2)</f>
        <v>1685.63</v>
      </c>
      <c r="Q215" s="140"/>
      <c r="R215" s="138"/>
      <c r="W215" s="54" t="str">
        <f t="shared" ref="W215:W284" si="55">CONCATENATE("mkckdvol -dev IBM.2107-75",$S$1," -extpool P",O215," -cap ",C215," -eam rotateexts -sam ese -name ckd_",$S$1,"_#h ",G215)</f>
        <v>mkckdvol -dev IBM.2107-75KYB71 -extpool P1 -cap 32760 -eam rotateexts -sam ese -name ckd_KYB71_#h 753F-757F</v>
      </c>
    </row>
    <row r="216" spans="1:23" ht="13.15" customHeight="1" x14ac:dyDescent="0.2">
      <c r="A216" s="47" t="s">
        <v>15</v>
      </c>
      <c r="B216" s="47" t="s">
        <v>27</v>
      </c>
      <c r="C216" s="48" t="s">
        <v>28</v>
      </c>
      <c r="D216" s="49">
        <v>20</v>
      </c>
      <c r="E216" s="136"/>
      <c r="F216" s="135"/>
      <c r="G216" s="50" t="str">
        <f t="shared" si="49"/>
        <v>7580-7593</v>
      </c>
      <c r="H216" s="49" t="str">
        <f t="shared" si="52"/>
        <v>7580</v>
      </c>
      <c r="I216" s="49" t="str">
        <f t="shared" si="53"/>
        <v>7593</v>
      </c>
      <c r="J216" s="135"/>
      <c r="K216" s="135"/>
      <c r="L216" s="135"/>
      <c r="M216" s="135"/>
      <c r="N216" s="51" t="s">
        <v>41</v>
      </c>
      <c r="O216" s="55">
        <v>1</v>
      </c>
      <c r="P216" s="52">
        <f t="shared" si="54"/>
        <v>52.86</v>
      </c>
      <c r="Q216" s="140"/>
      <c r="R216" s="138"/>
      <c r="W216" s="54" t="str">
        <f t="shared" si="55"/>
        <v>mkckdvol -dev IBM.2107-75KYB71 -extpool P1 -cap 3339 -eam rotateexts -sam ese -name ckd_KYB71_#h 7580-7593</v>
      </c>
    </row>
    <row r="217" spans="1:23" ht="13.15" customHeight="1" x14ac:dyDescent="0.2">
      <c r="A217" s="47" t="s">
        <v>15</v>
      </c>
      <c r="B217" s="47" t="s">
        <v>23</v>
      </c>
      <c r="C217" s="48" t="s">
        <v>24</v>
      </c>
      <c r="D217" s="49">
        <v>39</v>
      </c>
      <c r="E217" s="136"/>
      <c r="F217" s="135"/>
      <c r="G217" s="50" t="str">
        <f t="shared" si="49"/>
        <v>7594-75BA</v>
      </c>
      <c r="H217" s="49" t="str">
        <f t="shared" si="52"/>
        <v>7594</v>
      </c>
      <c r="I217" s="49" t="str">
        <f t="shared" si="53"/>
        <v>75BA</v>
      </c>
      <c r="J217" s="135"/>
      <c r="K217" s="135"/>
      <c r="L217" s="135"/>
      <c r="M217" s="135"/>
      <c r="N217" s="51" t="s">
        <v>41</v>
      </c>
      <c r="O217" s="55">
        <v>1</v>
      </c>
      <c r="P217" s="52">
        <f t="shared" si="54"/>
        <v>2022.76</v>
      </c>
      <c r="Q217" s="140"/>
      <c r="R217" s="138"/>
      <c r="W217" s="54" t="str">
        <f t="shared" si="55"/>
        <v>mkckdvol -dev IBM.2107-75KYB71 -extpool P1 -cap 65520 -eam rotateexts -sam ese -name ckd_KYB71_#h 7594-75BA</v>
      </c>
    </row>
    <row r="218" spans="1:23" ht="13.15" customHeight="1" x14ac:dyDescent="0.2">
      <c r="A218" s="47" t="s">
        <v>15</v>
      </c>
      <c r="B218" s="47" t="s">
        <v>29</v>
      </c>
      <c r="C218" s="48" t="s">
        <v>30</v>
      </c>
      <c r="D218" s="49">
        <v>3</v>
      </c>
      <c r="E218" s="136"/>
      <c r="F218" s="135"/>
      <c r="G218" s="50" t="str">
        <f t="shared" si="49"/>
        <v>75BB-75BD</v>
      </c>
      <c r="H218" s="49" t="str">
        <f t="shared" si="52"/>
        <v>75BB</v>
      </c>
      <c r="I218" s="49" t="str">
        <f t="shared" si="53"/>
        <v>75BD</v>
      </c>
      <c r="J218" s="135"/>
      <c r="K218" s="135"/>
      <c r="L218" s="135"/>
      <c r="M218" s="135"/>
      <c r="N218" s="51" t="s">
        <v>41</v>
      </c>
      <c r="O218" s="55">
        <v>1</v>
      </c>
      <c r="P218" s="52">
        <f t="shared" si="54"/>
        <v>623.78</v>
      </c>
      <c r="Q218" s="140"/>
      <c r="R218" s="138"/>
      <c r="W218" s="54" t="str">
        <f t="shared" si="55"/>
        <v>mkckdvol -dev IBM.2107-75KYB71 -extpool P1 -cap 262668 -eam rotateexts -sam ese -name ckd_KYB71_#h 75BB-75BD</v>
      </c>
    </row>
    <row r="219" spans="1:23" ht="13.15" customHeight="1" x14ac:dyDescent="0.2">
      <c r="A219" s="47" t="s">
        <v>15</v>
      </c>
      <c r="B219" s="47" t="s">
        <v>23</v>
      </c>
      <c r="C219" s="48" t="s">
        <v>24</v>
      </c>
      <c r="D219" s="49">
        <v>12</v>
      </c>
      <c r="E219" s="136"/>
      <c r="F219" s="135"/>
      <c r="G219" s="50" t="str">
        <f t="shared" si="49"/>
        <v>75BE-75C9</v>
      </c>
      <c r="H219" s="49" t="str">
        <f t="shared" si="52"/>
        <v>75BE</v>
      </c>
      <c r="I219" s="49" t="str">
        <f t="shared" si="53"/>
        <v>75C9</v>
      </c>
      <c r="J219" s="135"/>
      <c r="K219" s="135"/>
      <c r="L219" s="135"/>
      <c r="M219" s="135"/>
      <c r="N219" s="51" t="s">
        <v>41</v>
      </c>
      <c r="O219" s="55">
        <v>1</v>
      </c>
      <c r="P219" s="52">
        <f t="shared" si="54"/>
        <v>622.39</v>
      </c>
      <c r="Q219" s="140"/>
      <c r="R219" s="138"/>
      <c r="W219" s="54" t="str">
        <f t="shared" si="55"/>
        <v>mkckdvol -dev IBM.2107-75KYB71 -extpool P1 -cap 65520 -eam rotateexts -sam ese -name ckd_KYB71_#h 75BE-75C9</v>
      </c>
    </row>
    <row r="220" spans="1:23" ht="13.15" customHeight="1" x14ac:dyDescent="0.2">
      <c r="A220" s="47" t="s">
        <v>15</v>
      </c>
      <c r="B220" s="47" t="s">
        <v>29</v>
      </c>
      <c r="C220" s="48" t="s">
        <v>30</v>
      </c>
      <c r="D220" s="49">
        <v>3</v>
      </c>
      <c r="E220" s="136"/>
      <c r="F220" s="135"/>
      <c r="G220" s="50" t="str">
        <f t="shared" si="49"/>
        <v>75CA-75CC</v>
      </c>
      <c r="H220" s="49" t="str">
        <f t="shared" si="52"/>
        <v>75CA</v>
      </c>
      <c r="I220" s="49" t="str">
        <f t="shared" si="53"/>
        <v>75CC</v>
      </c>
      <c r="J220" s="135"/>
      <c r="K220" s="135"/>
      <c r="L220" s="135"/>
      <c r="M220" s="135"/>
      <c r="N220" s="51" t="s">
        <v>41</v>
      </c>
      <c r="O220" s="55">
        <v>1</v>
      </c>
      <c r="P220" s="52">
        <f t="shared" si="54"/>
        <v>623.78</v>
      </c>
      <c r="Q220" s="140"/>
      <c r="R220" s="138"/>
      <c r="W220" s="54" t="str">
        <f t="shared" si="55"/>
        <v>mkckdvol -dev IBM.2107-75KYB71 -extpool P1 -cap 262668 -eam rotateexts -sam ese -name ckd_KYB71_#h 75CA-75CC</v>
      </c>
    </row>
    <row r="221" spans="1:23" s="25" customFormat="1" ht="12.75" customHeight="1" x14ac:dyDescent="0.2">
      <c r="A221" s="26" t="s">
        <v>15</v>
      </c>
      <c r="B221" s="26" t="s">
        <v>23</v>
      </c>
      <c r="C221" s="27" t="s">
        <v>24</v>
      </c>
      <c r="D221" s="28">
        <v>17</v>
      </c>
      <c r="E221" s="29"/>
      <c r="F221" s="30"/>
      <c r="G221" s="31" t="str">
        <f t="shared" si="49"/>
        <v>75CD-75DD</v>
      </c>
      <c r="H221" s="32" t="str">
        <f t="shared" si="52"/>
        <v>75CD</v>
      </c>
      <c r="I221" s="32" t="str">
        <f t="shared" si="53"/>
        <v>75DD</v>
      </c>
      <c r="J221" s="31"/>
      <c r="K221" s="33"/>
      <c r="L221" s="34"/>
      <c r="M221" s="33"/>
      <c r="N221" s="31" t="s">
        <v>41</v>
      </c>
      <c r="O221" s="35">
        <v>1</v>
      </c>
      <c r="P221" s="36">
        <f t="shared" si="54"/>
        <v>881.72</v>
      </c>
      <c r="Q221" s="37"/>
      <c r="R221" s="38"/>
      <c r="W221" s="25" t="str">
        <f t="shared" si="55"/>
        <v>mkckdvol -dev IBM.2107-75KYB71 -extpool P1 -cap 65520 -eam rotateexts -sam ese -name ckd_KYB71_#h 75CD-75DD</v>
      </c>
    </row>
    <row r="222" spans="1:23" x14ac:dyDescent="0.2">
      <c r="A222" s="47" t="s">
        <v>15</v>
      </c>
      <c r="B222" s="47" t="s">
        <v>16</v>
      </c>
      <c r="C222" s="48" t="s">
        <v>17</v>
      </c>
      <c r="D222" s="49">
        <v>1</v>
      </c>
      <c r="E222" s="133">
        <v>222</v>
      </c>
      <c r="F222" s="133" t="str">
        <f>DEC2HEX(HEX2DEC(F212)+1)</f>
        <v>76</v>
      </c>
      <c r="G222" s="50" t="str">
        <f t="shared" si="49"/>
        <v>7600-7600</v>
      </c>
      <c r="H222" s="49" t="str">
        <f>DEC2HEX(HEX2DEC(H212)+256)</f>
        <v>7600</v>
      </c>
      <c r="I222" s="49" t="str">
        <f>DEC2HEX(HEX2DEC(I212)+256)</f>
        <v>7600</v>
      </c>
      <c r="J222" s="133" t="str">
        <f>DEC2HEX(HEX2DEC(J212)+256)</f>
        <v>76E0</v>
      </c>
      <c r="K222" s="133" t="str">
        <f>DEC2HEX(HEX2DEC(K212)+256)</f>
        <v>76FF</v>
      </c>
      <c r="L222" s="133">
        <f>(HEX2DEC(K222)-HEX2DEC(J222))+1</f>
        <v>32</v>
      </c>
      <c r="M222" s="133" t="str">
        <f>DEC2HEX(HEX2DEC(M212)+256)</f>
        <v>760E</v>
      </c>
      <c r="N222" s="51" t="s">
        <v>41</v>
      </c>
      <c r="O222" s="50" t="s">
        <v>22</v>
      </c>
      <c r="P222" s="52">
        <f t="shared" si="54"/>
        <v>0.88</v>
      </c>
      <c r="Q222" s="139">
        <f>SUM(P222:P230)</f>
        <v>7749.35</v>
      </c>
      <c r="R222" s="137" t="s">
        <v>138</v>
      </c>
      <c r="W222" s="54" t="str">
        <f t="shared" si="55"/>
        <v>mkckdvol -dev IBM.2107-75KYB71 -extpool P0 -cap 1113 -eam rotateexts -sam ese -name ckd_KYB71_#h 7600-7600</v>
      </c>
    </row>
    <row r="223" spans="1:23" ht="13.15" customHeight="1" x14ac:dyDescent="0.2">
      <c r="A223" s="47" t="s">
        <v>15</v>
      </c>
      <c r="B223" s="47" t="s">
        <v>18</v>
      </c>
      <c r="C223" s="48" t="s">
        <v>19</v>
      </c>
      <c r="D223" s="49">
        <v>25</v>
      </c>
      <c r="E223" s="136"/>
      <c r="F223" s="135"/>
      <c r="G223" s="50" t="str">
        <f t="shared" si="49"/>
        <v>7601-7619</v>
      </c>
      <c r="H223" s="49" t="str">
        <f t="shared" ref="H223:H231" si="56">DEC2HEX(HEX2DEC(I222)+1)</f>
        <v>7601</v>
      </c>
      <c r="I223" s="49" t="str">
        <f t="shared" ref="I223:I231" si="57">DEC2HEX(HEX2DEC(H223)+D223-1)</f>
        <v>7619</v>
      </c>
      <c r="J223" s="135"/>
      <c r="K223" s="135"/>
      <c r="L223" s="135"/>
      <c r="M223" s="135"/>
      <c r="N223" s="51" t="s">
        <v>41</v>
      </c>
      <c r="O223" s="55">
        <v>0</v>
      </c>
      <c r="P223" s="52">
        <f t="shared" si="54"/>
        <v>198.24</v>
      </c>
      <c r="Q223" s="140"/>
      <c r="R223" s="138"/>
      <c r="W223" s="54" t="str">
        <f t="shared" si="55"/>
        <v>mkckdvol -dev IBM.2107-75KYB71 -extpool P0 -cap 10017 -eam rotateexts -sam ese -name ckd_KYB71_#h 7601-7619</v>
      </c>
    </row>
    <row r="224" spans="1:23" ht="13.15" customHeight="1" x14ac:dyDescent="0.2">
      <c r="A224" s="47" t="s">
        <v>15</v>
      </c>
      <c r="B224" s="47" t="s">
        <v>23</v>
      </c>
      <c r="C224" s="48" t="s">
        <v>24</v>
      </c>
      <c r="D224" s="49">
        <v>37</v>
      </c>
      <c r="E224" s="136"/>
      <c r="F224" s="135"/>
      <c r="G224" s="50" t="str">
        <f t="shared" si="49"/>
        <v>761A-763E</v>
      </c>
      <c r="H224" s="49" t="str">
        <f t="shared" si="56"/>
        <v>761A</v>
      </c>
      <c r="I224" s="49" t="str">
        <f t="shared" si="57"/>
        <v>763E</v>
      </c>
      <c r="J224" s="135"/>
      <c r="K224" s="135"/>
      <c r="L224" s="135"/>
      <c r="M224" s="135"/>
      <c r="N224" s="51" t="s">
        <v>41</v>
      </c>
      <c r="O224" s="55">
        <v>0</v>
      </c>
      <c r="P224" s="52">
        <f t="shared" si="54"/>
        <v>1919.03</v>
      </c>
      <c r="Q224" s="140"/>
      <c r="R224" s="138"/>
      <c r="W224" s="54" t="str">
        <f t="shared" si="55"/>
        <v>mkckdvol -dev IBM.2107-75KYB71 -extpool P0 -cap 65520 -eam rotateexts -sam ese -name ckd_KYB71_#h 761A-763E</v>
      </c>
    </row>
    <row r="225" spans="1:23" ht="13.15" customHeight="1" x14ac:dyDescent="0.2">
      <c r="A225" s="47" t="s">
        <v>15</v>
      </c>
      <c r="B225" s="47" t="s">
        <v>25</v>
      </c>
      <c r="C225" s="48" t="s">
        <v>26</v>
      </c>
      <c r="D225" s="49">
        <v>65</v>
      </c>
      <c r="E225" s="136"/>
      <c r="F225" s="135"/>
      <c r="G225" s="50" t="str">
        <f t="shared" si="49"/>
        <v>763F-767F</v>
      </c>
      <c r="H225" s="49" t="str">
        <f t="shared" si="56"/>
        <v>763F</v>
      </c>
      <c r="I225" s="49" t="str">
        <f t="shared" si="57"/>
        <v>767F</v>
      </c>
      <c r="J225" s="135"/>
      <c r="K225" s="135"/>
      <c r="L225" s="135"/>
      <c r="M225" s="135"/>
      <c r="N225" s="51" t="s">
        <v>41</v>
      </c>
      <c r="O225" s="55">
        <v>0</v>
      </c>
      <c r="P225" s="52">
        <f t="shared" si="54"/>
        <v>1685.63</v>
      </c>
      <c r="Q225" s="140"/>
      <c r="R225" s="138"/>
      <c r="W225" s="54" t="str">
        <f t="shared" si="55"/>
        <v>mkckdvol -dev IBM.2107-75KYB71 -extpool P0 -cap 32760 -eam rotateexts -sam ese -name ckd_KYB71_#h 763F-767F</v>
      </c>
    </row>
    <row r="226" spans="1:23" ht="13.15" customHeight="1" x14ac:dyDescent="0.2">
      <c r="A226" s="47" t="s">
        <v>15</v>
      </c>
      <c r="B226" s="47" t="s">
        <v>27</v>
      </c>
      <c r="C226" s="48" t="s">
        <v>28</v>
      </c>
      <c r="D226" s="49">
        <v>20</v>
      </c>
      <c r="E226" s="136"/>
      <c r="F226" s="135"/>
      <c r="G226" s="50" t="str">
        <f t="shared" si="49"/>
        <v>7680-7693</v>
      </c>
      <c r="H226" s="49" t="str">
        <f t="shared" si="56"/>
        <v>7680</v>
      </c>
      <c r="I226" s="49" t="str">
        <f t="shared" si="57"/>
        <v>7693</v>
      </c>
      <c r="J226" s="135"/>
      <c r="K226" s="135"/>
      <c r="L226" s="135"/>
      <c r="M226" s="135"/>
      <c r="N226" s="51" t="s">
        <v>41</v>
      </c>
      <c r="O226" s="55">
        <v>0</v>
      </c>
      <c r="P226" s="52">
        <f t="shared" si="54"/>
        <v>52.86</v>
      </c>
      <c r="Q226" s="140"/>
      <c r="R226" s="138"/>
      <c r="W226" s="54" t="str">
        <f t="shared" si="55"/>
        <v>mkckdvol -dev IBM.2107-75KYB71 -extpool P0 -cap 3339 -eam rotateexts -sam ese -name ckd_KYB71_#h 7680-7693</v>
      </c>
    </row>
    <row r="227" spans="1:23" ht="13.15" customHeight="1" x14ac:dyDescent="0.2">
      <c r="A227" s="47" t="s">
        <v>15</v>
      </c>
      <c r="B227" s="47" t="s">
        <v>23</v>
      </c>
      <c r="C227" s="48" t="s">
        <v>24</v>
      </c>
      <c r="D227" s="49">
        <v>39</v>
      </c>
      <c r="E227" s="136"/>
      <c r="F227" s="135"/>
      <c r="G227" s="50" t="str">
        <f t="shared" si="49"/>
        <v>7694-76BA</v>
      </c>
      <c r="H227" s="49" t="str">
        <f t="shared" si="56"/>
        <v>7694</v>
      </c>
      <c r="I227" s="49" t="str">
        <f t="shared" si="57"/>
        <v>76BA</v>
      </c>
      <c r="J227" s="135"/>
      <c r="K227" s="135"/>
      <c r="L227" s="135"/>
      <c r="M227" s="135"/>
      <c r="N227" s="51" t="s">
        <v>41</v>
      </c>
      <c r="O227" s="55">
        <v>0</v>
      </c>
      <c r="P227" s="52">
        <f t="shared" si="54"/>
        <v>2022.76</v>
      </c>
      <c r="Q227" s="140"/>
      <c r="R227" s="138"/>
      <c r="W227" s="54" t="str">
        <f t="shared" si="55"/>
        <v>mkckdvol -dev IBM.2107-75KYB71 -extpool P0 -cap 65520 -eam rotateexts -sam ese -name ckd_KYB71_#h 7694-76BA</v>
      </c>
    </row>
    <row r="228" spans="1:23" ht="13.15" customHeight="1" x14ac:dyDescent="0.2">
      <c r="A228" s="47" t="s">
        <v>15</v>
      </c>
      <c r="B228" s="47" t="s">
        <v>29</v>
      </c>
      <c r="C228" s="48" t="s">
        <v>30</v>
      </c>
      <c r="D228" s="49">
        <v>3</v>
      </c>
      <c r="E228" s="136"/>
      <c r="F228" s="135"/>
      <c r="G228" s="50" t="str">
        <f t="shared" si="49"/>
        <v>76BB-76BD</v>
      </c>
      <c r="H228" s="49" t="str">
        <f t="shared" si="56"/>
        <v>76BB</v>
      </c>
      <c r="I228" s="49" t="str">
        <f t="shared" si="57"/>
        <v>76BD</v>
      </c>
      <c r="J228" s="135"/>
      <c r="K228" s="135"/>
      <c r="L228" s="135"/>
      <c r="M228" s="135"/>
      <c r="N228" s="51" t="s">
        <v>41</v>
      </c>
      <c r="O228" s="55">
        <v>0</v>
      </c>
      <c r="P228" s="52">
        <f t="shared" si="54"/>
        <v>623.78</v>
      </c>
      <c r="Q228" s="140"/>
      <c r="R228" s="138"/>
      <c r="W228" s="54" t="str">
        <f t="shared" si="55"/>
        <v>mkckdvol -dev IBM.2107-75KYB71 -extpool P0 -cap 262668 -eam rotateexts -sam ese -name ckd_KYB71_#h 76BB-76BD</v>
      </c>
    </row>
    <row r="229" spans="1:23" ht="13.15" customHeight="1" x14ac:dyDescent="0.2">
      <c r="A229" s="47" t="s">
        <v>15</v>
      </c>
      <c r="B229" s="47" t="s">
        <v>23</v>
      </c>
      <c r="C229" s="48" t="s">
        <v>24</v>
      </c>
      <c r="D229" s="49">
        <v>12</v>
      </c>
      <c r="E229" s="136"/>
      <c r="F229" s="135"/>
      <c r="G229" s="50" t="str">
        <f t="shared" si="49"/>
        <v>76BE-76C9</v>
      </c>
      <c r="H229" s="49" t="str">
        <f t="shared" si="56"/>
        <v>76BE</v>
      </c>
      <c r="I229" s="49" t="str">
        <f t="shared" si="57"/>
        <v>76C9</v>
      </c>
      <c r="J229" s="135"/>
      <c r="K229" s="135"/>
      <c r="L229" s="135"/>
      <c r="M229" s="135"/>
      <c r="N229" s="51" t="s">
        <v>41</v>
      </c>
      <c r="O229" s="55">
        <v>0</v>
      </c>
      <c r="P229" s="52">
        <f t="shared" si="54"/>
        <v>622.39</v>
      </c>
      <c r="Q229" s="140"/>
      <c r="R229" s="138"/>
      <c r="W229" s="54" t="str">
        <f t="shared" si="55"/>
        <v>mkckdvol -dev IBM.2107-75KYB71 -extpool P0 -cap 65520 -eam rotateexts -sam ese -name ckd_KYB71_#h 76BE-76C9</v>
      </c>
    </row>
    <row r="230" spans="1:23" ht="13.15" customHeight="1" x14ac:dyDescent="0.2">
      <c r="A230" s="47" t="s">
        <v>15</v>
      </c>
      <c r="B230" s="47" t="s">
        <v>29</v>
      </c>
      <c r="C230" s="48" t="s">
        <v>30</v>
      </c>
      <c r="D230" s="49">
        <v>3</v>
      </c>
      <c r="E230" s="136"/>
      <c r="F230" s="135"/>
      <c r="G230" s="50" t="str">
        <f t="shared" si="49"/>
        <v>76CA-76CC</v>
      </c>
      <c r="H230" s="49" t="str">
        <f t="shared" si="56"/>
        <v>76CA</v>
      </c>
      <c r="I230" s="49" t="str">
        <f t="shared" si="57"/>
        <v>76CC</v>
      </c>
      <c r="J230" s="135"/>
      <c r="K230" s="135"/>
      <c r="L230" s="135"/>
      <c r="M230" s="135"/>
      <c r="N230" s="51" t="s">
        <v>41</v>
      </c>
      <c r="O230" s="55">
        <v>0</v>
      </c>
      <c r="P230" s="52">
        <f t="shared" si="54"/>
        <v>623.78</v>
      </c>
      <c r="Q230" s="140"/>
      <c r="R230" s="138"/>
      <c r="W230" s="54" t="str">
        <f t="shared" si="55"/>
        <v>mkckdvol -dev IBM.2107-75KYB71 -extpool P0 -cap 262668 -eam rotateexts -sam ese -name ckd_KYB71_#h 76CA-76CC</v>
      </c>
    </row>
    <row r="231" spans="1:23" s="25" customFormat="1" ht="12.75" customHeight="1" x14ac:dyDescent="0.2">
      <c r="A231" s="26" t="s">
        <v>15</v>
      </c>
      <c r="B231" s="26" t="s">
        <v>23</v>
      </c>
      <c r="C231" s="27" t="s">
        <v>24</v>
      </c>
      <c r="D231" s="28">
        <v>17</v>
      </c>
      <c r="E231" s="29"/>
      <c r="F231" s="30"/>
      <c r="G231" s="31" t="str">
        <f t="shared" si="49"/>
        <v>76CD-76DD</v>
      </c>
      <c r="H231" s="32" t="str">
        <f t="shared" si="56"/>
        <v>76CD</v>
      </c>
      <c r="I231" s="32" t="str">
        <f t="shared" si="57"/>
        <v>76DD</v>
      </c>
      <c r="J231" s="31"/>
      <c r="K231" s="33"/>
      <c r="L231" s="34"/>
      <c r="M231" s="33"/>
      <c r="N231" s="31" t="s">
        <v>41</v>
      </c>
      <c r="O231" s="35">
        <v>0</v>
      </c>
      <c r="P231" s="36">
        <f t="shared" si="54"/>
        <v>881.72</v>
      </c>
      <c r="Q231" s="37"/>
      <c r="R231" s="38"/>
      <c r="W231" s="25" t="str">
        <f t="shared" si="55"/>
        <v>mkckdvol -dev IBM.2107-75KYB71 -extpool P0 -cap 65520 -eam rotateexts -sam ese -name ckd_KYB71_#h 76CD-76DD</v>
      </c>
    </row>
    <row r="232" spans="1:23" x14ac:dyDescent="0.2">
      <c r="A232" s="47" t="s">
        <v>15</v>
      </c>
      <c r="B232" s="47" t="s">
        <v>16</v>
      </c>
      <c r="C232" s="48" t="s">
        <v>17</v>
      </c>
      <c r="D232" s="49">
        <v>1</v>
      </c>
      <c r="E232" s="133">
        <v>222</v>
      </c>
      <c r="F232" s="133" t="str">
        <f>DEC2HEX(HEX2DEC(F222)+1)</f>
        <v>77</v>
      </c>
      <c r="G232" s="50" t="str">
        <f t="shared" si="49"/>
        <v>7700-7700</v>
      </c>
      <c r="H232" s="49" t="str">
        <f>DEC2HEX(HEX2DEC(H222)+256)</f>
        <v>7700</v>
      </c>
      <c r="I232" s="49" t="str">
        <f>DEC2HEX(HEX2DEC(I222)+256)</f>
        <v>7700</v>
      </c>
      <c r="J232" s="133" t="str">
        <f>DEC2HEX(HEX2DEC(J222)+256)</f>
        <v>77E0</v>
      </c>
      <c r="K232" s="133" t="str">
        <f>DEC2HEX(HEX2DEC(K222)+256)</f>
        <v>77FF</v>
      </c>
      <c r="L232" s="133">
        <f>(HEX2DEC(K232)-HEX2DEC(J232))+1</f>
        <v>32</v>
      </c>
      <c r="M232" s="133" t="str">
        <f>DEC2HEX(HEX2DEC(M222)+256)</f>
        <v>770E</v>
      </c>
      <c r="N232" s="51" t="s">
        <v>41</v>
      </c>
      <c r="O232" s="50" t="s">
        <v>16</v>
      </c>
      <c r="P232" s="52">
        <f t="shared" si="54"/>
        <v>0.88</v>
      </c>
      <c r="Q232" s="139">
        <f>SUM(P232:P240)</f>
        <v>7749.35</v>
      </c>
      <c r="R232" s="137" t="s">
        <v>138</v>
      </c>
      <c r="W232" s="54" t="str">
        <f t="shared" si="55"/>
        <v>mkckdvol -dev IBM.2107-75KYB71 -extpool P1 -cap 1113 -eam rotateexts -sam ese -name ckd_KYB71_#h 7700-7700</v>
      </c>
    </row>
    <row r="233" spans="1:23" ht="13.15" customHeight="1" x14ac:dyDescent="0.2">
      <c r="A233" s="47" t="s">
        <v>15</v>
      </c>
      <c r="B233" s="47" t="s">
        <v>18</v>
      </c>
      <c r="C233" s="48" t="s">
        <v>19</v>
      </c>
      <c r="D233" s="49">
        <v>25</v>
      </c>
      <c r="E233" s="136"/>
      <c r="F233" s="135"/>
      <c r="G233" s="50" t="str">
        <f t="shared" si="49"/>
        <v>7701-7719</v>
      </c>
      <c r="H233" s="49" t="str">
        <f t="shared" ref="H233:H241" si="58">DEC2HEX(HEX2DEC(I232)+1)</f>
        <v>7701</v>
      </c>
      <c r="I233" s="49" t="str">
        <f t="shared" ref="I233:I241" si="59">DEC2HEX(HEX2DEC(H233)+D233-1)</f>
        <v>7719</v>
      </c>
      <c r="J233" s="135"/>
      <c r="K233" s="135"/>
      <c r="L233" s="135"/>
      <c r="M233" s="135"/>
      <c r="N233" s="51" t="s">
        <v>41</v>
      </c>
      <c r="O233" s="55">
        <v>1</v>
      </c>
      <c r="P233" s="52">
        <f t="shared" si="54"/>
        <v>198.24</v>
      </c>
      <c r="Q233" s="140"/>
      <c r="R233" s="138"/>
      <c r="W233" s="54" t="str">
        <f t="shared" si="55"/>
        <v>mkckdvol -dev IBM.2107-75KYB71 -extpool P1 -cap 10017 -eam rotateexts -sam ese -name ckd_KYB71_#h 7701-7719</v>
      </c>
    </row>
    <row r="234" spans="1:23" ht="13.15" customHeight="1" x14ac:dyDescent="0.2">
      <c r="A234" s="47" t="s">
        <v>15</v>
      </c>
      <c r="B234" s="47" t="s">
        <v>23</v>
      </c>
      <c r="C234" s="48" t="s">
        <v>24</v>
      </c>
      <c r="D234" s="49">
        <v>37</v>
      </c>
      <c r="E234" s="136"/>
      <c r="F234" s="135"/>
      <c r="G234" s="50" t="str">
        <f t="shared" si="49"/>
        <v>771A-773E</v>
      </c>
      <c r="H234" s="49" t="str">
        <f t="shared" si="58"/>
        <v>771A</v>
      </c>
      <c r="I234" s="49" t="str">
        <f t="shared" si="59"/>
        <v>773E</v>
      </c>
      <c r="J234" s="135"/>
      <c r="K234" s="135"/>
      <c r="L234" s="135"/>
      <c r="M234" s="135"/>
      <c r="N234" s="51" t="s">
        <v>41</v>
      </c>
      <c r="O234" s="55">
        <v>1</v>
      </c>
      <c r="P234" s="52">
        <f t="shared" si="54"/>
        <v>1919.03</v>
      </c>
      <c r="Q234" s="140"/>
      <c r="R234" s="138"/>
      <c r="W234" s="54" t="str">
        <f t="shared" si="55"/>
        <v>mkckdvol -dev IBM.2107-75KYB71 -extpool P1 -cap 65520 -eam rotateexts -sam ese -name ckd_KYB71_#h 771A-773E</v>
      </c>
    </row>
    <row r="235" spans="1:23" ht="13.15" customHeight="1" x14ac:dyDescent="0.2">
      <c r="A235" s="47" t="s">
        <v>15</v>
      </c>
      <c r="B235" s="47" t="s">
        <v>25</v>
      </c>
      <c r="C235" s="48" t="s">
        <v>26</v>
      </c>
      <c r="D235" s="49">
        <v>65</v>
      </c>
      <c r="E235" s="136"/>
      <c r="F235" s="135"/>
      <c r="G235" s="50" t="str">
        <f t="shared" si="49"/>
        <v>773F-777F</v>
      </c>
      <c r="H235" s="49" t="str">
        <f t="shared" si="58"/>
        <v>773F</v>
      </c>
      <c r="I235" s="49" t="str">
        <f t="shared" si="59"/>
        <v>777F</v>
      </c>
      <c r="J235" s="135"/>
      <c r="K235" s="135"/>
      <c r="L235" s="135"/>
      <c r="M235" s="135"/>
      <c r="N235" s="51" t="s">
        <v>41</v>
      </c>
      <c r="O235" s="55">
        <v>1</v>
      </c>
      <c r="P235" s="52">
        <f t="shared" si="54"/>
        <v>1685.63</v>
      </c>
      <c r="Q235" s="140"/>
      <c r="R235" s="138"/>
      <c r="W235" s="54" t="str">
        <f t="shared" si="55"/>
        <v>mkckdvol -dev IBM.2107-75KYB71 -extpool P1 -cap 32760 -eam rotateexts -sam ese -name ckd_KYB71_#h 773F-777F</v>
      </c>
    </row>
    <row r="236" spans="1:23" ht="13.15" customHeight="1" x14ac:dyDescent="0.2">
      <c r="A236" s="47" t="s">
        <v>15</v>
      </c>
      <c r="B236" s="47" t="s">
        <v>27</v>
      </c>
      <c r="C236" s="48" t="s">
        <v>28</v>
      </c>
      <c r="D236" s="49">
        <v>20</v>
      </c>
      <c r="E236" s="136"/>
      <c r="F236" s="135"/>
      <c r="G236" s="50" t="str">
        <f t="shared" si="49"/>
        <v>7780-7793</v>
      </c>
      <c r="H236" s="49" t="str">
        <f t="shared" si="58"/>
        <v>7780</v>
      </c>
      <c r="I236" s="49" t="str">
        <f t="shared" si="59"/>
        <v>7793</v>
      </c>
      <c r="J236" s="135"/>
      <c r="K236" s="135"/>
      <c r="L236" s="135"/>
      <c r="M236" s="135"/>
      <c r="N236" s="51" t="s">
        <v>41</v>
      </c>
      <c r="O236" s="55">
        <v>1</v>
      </c>
      <c r="P236" s="52">
        <f t="shared" si="54"/>
        <v>52.86</v>
      </c>
      <c r="Q236" s="140"/>
      <c r="R236" s="138"/>
      <c r="W236" s="54" t="str">
        <f t="shared" si="55"/>
        <v>mkckdvol -dev IBM.2107-75KYB71 -extpool P1 -cap 3339 -eam rotateexts -sam ese -name ckd_KYB71_#h 7780-7793</v>
      </c>
    </row>
    <row r="237" spans="1:23" ht="13.15" customHeight="1" x14ac:dyDescent="0.2">
      <c r="A237" s="47" t="s">
        <v>15</v>
      </c>
      <c r="B237" s="47" t="s">
        <v>23</v>
      </c>
      <c r="C237" s="48" t="s">
        <v>24</v>
      </c>
      <c r="D237" s="49">
        <v>39</v>
      </c>
      <c r="E237" s="136"/>
      <c r="F237" s="135"/>
      <c r="G237" s="50" t="str">
        <f t="shared" si="49"/>
        <v>7794-77BA</v>
      </c>
      <c r="H237" s="49" t="str">
        <f t="shared" si="58"/>
        <v>7794</v>
      </c>
      <c r="I237" s="49" t="str">
        <f t="shared" si="59"/>
        <v>77BA</v>
      </c>
      <c r="J237" s="135"/>
      <c r="K237" s="135"/>
      <c r="L237" s="135"/>
      <c r="M237" s="135"/>
      <c r="N237" s="51" t="s">
        <v>41</v>
      </c>
      <c r="O237" s="55">
        <v>1</v>
      </c>
      <c r="P237" s="52">
        <f t="shared" si="54"/>
        <v>2022.76</v>
      </c>
      <c r="Q237" s="140"/>
      <c r="R237" s="138"/>
      <c r="W237" s="54" t="str">
        <f t="shared" si="55"/>
        <v>mkckdvol -dev IBM.2107-75KYB71 -extpool P1 -cap 65520 -eam rotateexts -sam ese -name ckd_KYB71_#h 7794-77BA</v>
      </c>
    </row>
    <row r="238" spans="1:23" ht="13.15" customHeight="1" x14ac:dyDescent="0.2">
      <c r="A238" s="47" t="s">
        <v>15</v>
      </c>
      <c r="B238" s="47" t="s">
        <v>29</v>
      </c>
      <c r="C238" s="48" t="s">
        <v>30</v>
      </c>
      <c r="D238" s="49">
        <v>3</v>
      </c>
      <c r="E238" s="136"/>
      <c r="F238" s="135"/>
      <c r="G238" s="50" t="str">
        <f t="shared" si="49"/>
        <v>77BB-77BD</v>
      </c>
      <c r="H238" s="49" t="str">
        <f t="shared" si="58"/>
        <v>77BB</v>
      </c>
      <c r="I238" s="49" t="str">
        <f t="shared" si="59"/>
        <v>77BD</v>
      </c>
      <c r="J238" s="135"/>
      <c r="K238" s="135"/>
      <c r="L238" s="135"/>
      <c r="M238" s="135"/>
      <c r="N238" s="51" t="s">
        <v>41</v>
      </c>
      <c r="O238" s="55">
        <v>1</v>
      </c>
      <c r="P238" s="52">
        <f t="shared" si="54"/>
        <v>623.78</v>
      </c>
      <c r="Q238" s="140"/>
      <c r="R238" s="138"/>
      <c r="W238" s="54" t="str">
        <f t="shared" si="55"/>
        <v>mkckdvol -dev IBM.2107-75KYB71 -extpool P1 -cap 262668 -eam rotateexts -sam ese -name ckd_KYB71_#h 77BB-77BD</v>
      </c>
    </row>
    <row r="239" spans="1:23" ht="13.15" customHeight="1" x14ac:dyDescent="0.2">
      <c r="A239" s="47" t="s">
        <v>15</v>
      </c>
      <c r="B239" s="47" t="s">
        <v>23</v>
      </c>
      <c r="C239" s="48" t="s">
        <v>24</v>
      </c>
      <c r="D239" s="49">
        <v>12</v>
      </c>
      <c r="E239" s="136"/>
      <c r="F239" s="135"/>
      <c r="G239" s="50" t="str">
        <f t="shared" si="49"/>
        <v>77BE-77C9</v>
      </c>
      <c r="H239" s="49" t="str">
        <f t="shared" si="58"/>
        <v>77BE</v>
      </c>
      <c r="I239" s="49" t="str">
        <f t="shared" si="59"/>
        <v>77C9</v>
      </c>
      <c r="J239" s="135"/>
      <c r="K239" s="135"/>
      <c r="L239" s="135"/>
      <c r="M239" s="135"/>
      <c r="N239" s="51" t="s">
        <v>41</v>
      </c>
      <c r="O239" s="55">
        <v>1</v>
      </c>
      <c r="P239" s="52">
        <f t="shared" si="54"/>
        <v>622.39</v>
      </c>
      <c r="Q239" s="140"/>
      <c r="R239" s="138"/>
      <c r="W239" s="54" t="str">
        <f t="shared" si="55"/>
        <v>mkckdvol -dev IBM.2107-75KYB71 -extpool P1 -cap 65520 -eam rotateexts -sam ese -name ckd_KYB71_#h 77BE-77C9</v>
      </c>
    </row>
    <row r="240" spans="1:23" ht="13.15" customHeight="1" x14ac:dyDescent="0.2">
      <c r="A240" s="47" t="s">
        <v>15</v>
      </c>
      <c r="B240" s="47" t="s">
        <v>29</v>
      </c>
      <c r="C240" s="48" t="s">
        <v>30</v>
      </c>
      <c r="D240" s="49">
        <v>3</v>
      </c>
      <c r="E240" s="136"/>
      <c r="F240" s="135"/>
      <c r="G240" s="50" t="str">
        <f t="shared" si="49"/>
        <v>77CA-77CC</v>
      </c>
      <c r="H240" s="49" t="str">
        <f t="shared" si="58"/>
        <v>77CA</v>
      </c>
      <c r="I240" s="49" t="str">
        <f t="shared" si="59"/>
        <v>77CC</v>
      </c>
      <c r="J240" s="135"/>
      <c r="K240" s="135"/>
      <c r="L240" s="135"/>
      <c r="M240" s="135"/>
      <c r="N240" s="51" t="s">
        <v>41</v>
      </c>
      <c r="O240" s="55">
        <v>1</v>
      </c>
      <c r="P240" s="52">
        <f t="shared" si="54"/>
        <v>623.78</v>
      </c>
      <c r="Q240" s="140"/>
      <c r="R240" s="138"/>
      <c r="W240" s="54" t="str">
        <f t="shared" si="55"/>
        <v>mkckdvol -dev IBM.2107-75KYB71 -extpool P1 -cap 262668 -eam rotateexts -sam ese -name ckd_KYB71_#h 77CA-77CC</v>
      </c>
    </row>
    <row r="241" spans="1:23" s="25" customFormat="1" ht="12.75" customHeight="1" x14ac:dyDescent="0.2">
      <c r="A241" s="26" t="s">
        <v>15</v>
      </c>
      <c r="B241" s="26" t="s">
        <v>23</v>
      </c>
      <c r="C241" s="27" t="s">
        <v>24</v>
      </c>
      <c r="D241" s="28">
        <v>17</v>
      </c>
      <c r="E241" s="29"/>
      <c r="F241" s="30"/>
      <c r="G241" s="31" t="str">
        <f t="shared" si="49"/>
        <v>77CD-77DD</v>
      </c>
      <c r="H241" s="32" t="str">
        <f t="shared" si="58"/>
        <v>77CD</v>
      </c>
      <c r="I241" s="32" t="str">
        <f t="shared" si="59"/>
        <v>77DD</v>
      </c>
      <c r="J241" s="31"/>
      <c r="K241" s="33"/>
      <c r="L241" s="34"/>
      <c r="M241" s="33"/>
      <c r="N241" s="31" t="s">
        <v>41</v>
      </c>
      <c r="O241" s="35">
        <v>1</v>
      </c>
      <c r="P241" s="36">
        <f t="shared" si="54"/>
        <v>881.72</v>
      </c>
      <c r="Q241" s="37"/>
      <c r="R241" s="38"/>
      <c r="W241" s="25" t="str">
        <f t="shared" si="55"/>
        <v>mkckdvol -dev IBM.2107-75KYB71 -extpool P1 -cap 65520 -eam rotateexts -sam ese -name ckd_KYB71_#h 77CD-77DD</v>
      </c>
    </row>
    <row r="242" spans="1:23" x14ac:dyDescent="0.2">
      <c r="A242" s="47" t="s">
        <v>15</v>
      </c>
      <c r="B242" s="47" t="s">
        <v>16</v>
      </c>
      <c r="C242" s="48" t="s">
        <v>17</v>
      </c>
      <c r="D242" s="49">
        <v>1</v>
      </c>
      <c r="E242" s="133">
        <f>SUM(D242:D243)</f>
        <v>224</v>
      </c>
      <c r="F242" s="141" t="s">
        <v>118</v>
      </c>
      <c r="G242" s="50" t="str">
        <f t="shared" si="49"/>
        <v>7800-7800</v>
      </c>
      <c r="H242" s="49">
        <v>7800</v>
      </c>
      <c r="I242" s="49">
        <v>7800</v>
      </c>
      <c r="J242" s="141" t="s">
        <v>121</v>
      </c>
      <c r="K242" s="133" t="s">
        <v>48</v>
      </c>
      <c r="L242" s="133">
        <f>(HEX2DEC(K242)-HEX2DEC(J242))+1</f>
        <v>32</v>
      </c>
      <c r="M242" s="133" t="s">
        <v>135</v>
      </c>
      <c r="N242" s="51" t="s">
        <v>41</v>
      </c>
      <c r="O242" s="50" t="s">
        <v>22</v>
      </c>
      <c r="P242" s="52">
        <f t="shared" si="54"/>
        <v>0.88</v>
      </c>
      <c r="Q242" s="139">
        <f>SUM(P242:P243)</f>
        <v>11566.92</v>
      </c>
      <c r="R242" s="137" t="s">
        <v>138</v>
      </c>
      <c r="W242" s="54" t="str">
        <f t="shared" si="55"/>
        <v>mkckdvol -dev IBM.2107-75KYB71 -extpool P0 -cap 1113 -eam rotateexts -sam ese -name ckd_KYB71_#h 7800-7800</v>
      </c>
    </row>
    <row r="243" spans="1:23" ht="13.15" customHeight="1" x14ac:dyDescent="0.2">
      <c r="A243" s="47" t="s">
        <v>15</v>
      </c>
      <c r="B243" s="47" t="s">
        <v>23</v>
      </c>
      <c r="C243" s="48" t="s">
        <v>24</v>
      </c>
      <c r="D243" s="49">
        <v>223</v>
      </c>
      <c r="E243" s="136"/>
      <c r="F243" s="142"/>
      <c r="G243" s="50" t="str">
        <f t="shared" si="49"/>
        <v>7801-78DF</v>
      </c>
      <c r="H243" s="49" t="str">
        <f>DEC2HEX(HEX2DEC(I242)+1)</f>
        <v>7801</v>
      </c>
      <c r="I243" s="49" t="str">
        <f>DEC2HEX(HEX2DEC(H243)+D243-1)</f>
        <v>78DF</v>
      </c>
      <c r="J243" s="142"/>
      <c r="K243" s="135"/>
      <c r="L243" s="135"/>
      <c r="M243" s="135"/>
      <c r="N243" s="51" t="s">
        <v>41</v>
      </c>
      <c r="O243" s="55">
        <v>0</v>
      </c>
      <c r="P243" s="52">
        <f t="shared" si="54"/>
        <v>11566.04</v>
      </c>
      <c r="Q243" s="140"/>
      <c r="R243" s="138"/>
      <c r="W243" s="54" t="str">
        <f t="shared" si="55"/>
        <v>mkckdvol -dev IBM.2107-75KYB71 -extpool P0 -cap 65520 -eam rotateexts -sam ese -name ckd_KYB71_#h 7801-78DF</v>
      </c>
    </row>
    <row r="244" spans="1:23" x14ac:dyDescent="0.2">
      <c r="A244" s="47" t="s">
        <v>15</v>
      </c>
      <c r="B244" s="47" t="s">
        <v>16</v>
      </c>
      <c r="C244" s="48" t="s">
        <v>17</v>
      </c>
      <c r="D244" s="49">
        <v>1</v>
      </c>
      <c r="E244" s="133">
        <f>SUM(D244:D245)</f>
        <v>222</v>
      </c>
      <c r="F244" s="141" t="s">
        <v>119</v>
      </c>
      <c r="G244" s="50" t="str">
        <f t="shared" si="49"/>
        <v>7900-7900</v>
      </c>
      <c r="H244" s="49" t="str">
        <f>DEC2HEX(HEX2DEC(H242)+256)</f>
        <v>7900</v>
      </c>
      <c r="I244" s="49" t="str">
        <f>DEC2HEX(HEX2DEC(I242)+256)</f>
        <v>7900</v>
      </c>
      <c r="J244" s="141" t="s">
        <v>134</v>
      </c>
      <c r="K244" s="133" t="s">
        <v>133</v>
      </c>
      <c r="L244" s="133">
        <f>(HEX2DEC(K244)-HEX2DEC(J244))+1</f>
        <v>32</v>
      </c>
      <c r="M244" s="133" t="s">
        <v>132</v>
      </c>
      <c r="N244" s="51" t="s">
        <v>41</v>
      </c>
      <c r="O244" s="50" t="s">
        <v>16</v>
      </c>
      <c r="P244" s="52">
        <f t="shared" si="54"/>
        <v>0.88</v>
      </c>
      <c r="Q244" s="139">
        <f>SUM(P244:P245)</f>
        <v>11463.179999999998</v>
      </c>
      <c r="R244" s="137" t="s">
        <v>138</v>
      </c>
      <c r="W244" s="54" t="str">
        <f t="shared" si="55"/>
        <v>mkckdvol -dev IBM.2107-75KYB71 -extpool P1 -cap 1113 -eam rotateexts -sam ese -name ckd_KYB71_#h 7900-7900</v>
      </c>
    </row>
    <row r="245" spans="1:23" ht="12.75" customHeight="1" x14ac:dyDescent="0.2">
      <c r="A245" s="47" t="s">
        <v>15</v>
      </c>
      <c r="B245" s="47" t="s">
        <v>23</v>
      </c>
      <c r="C245" s="48" t="s">
        <v>24</v>
      </c>
      <c r="D245" s="97">
        <v>221</v>
      </c>
      <c r="E245" s="136"/>
      <c r="F245" s="142"/>
      <c r="G245" s="50" t="str">
        <f t="shared" si="49"/>
        <v>7901-79DD</v>
      </c>
      <c r="H245" s="49" t="str">
        <f>DEC2HEX(HEX2DEC(I244)+1)</f>
        <v>7901</v>
      </c>
      <c r="I245" s="49" t="str">
        <f>DEC2HEX(HEX2DEC(H245)+D245-1)</f>
        <v>79DD</v>
      </c>
      <c r="J245" s="142"/>
      <c r="K245" s="135"/>
      <c r="L245" s="135"/>
      <c r="M245" s="135"/>
      <c r="N245" s="51" t="s">
        <v>41</v>
      </c>
      <c r="O245" s="55">
        <v>1</v>
      </c>
      <c r="P245" s="52">
        <f t="shared" si="54"/>
        <v>11462.3</v>
      </c>
      <c r="Q245" s="140"/>
      <c r="R245" s="138"/>
      <c r="W245" s="54" t="str">
        <f t="shared" si="55"/>
        <v>mkckdvol -dev IBM.2107-75KYB71 -extpool P1 -cap 65520 -eam rotateexts -sam ese -name ckd_KYB71_#h 7901-79DD</v>
      </c>
    </row>
    <row r="246" spans="1:23" ht="13.15" customHeight="1" x14ac:dyDescent="0.2">
      <c r="A246" s="56" t="s">
        <v>15</v>
      </c>
      <c r="B246" s="56" t="s">
        <v>16</v>
      </c>
      <c r="C246" s="57" t="s">
        <v>17</v>
      </c>
      <c r="D246" s="58">
        <v>1</v>
      </c>
      <c r="E246" s="147">
        <v>222</v>
      </c>
      <c r="F246" s="149" t="s">
        <v>84</v>
      </c>
      <c r="G246" s="59" t="str">
        <f t="shared" si="49"/>
        <v>A000-A000</v>
      </c>
      <c r="H246" s="58" t="s">
        <v>128</v>
      </c>
      <c r="I246" s="58" t="s">
        <v>128</v>
      </c>
      <c r="J246" s="149" t="s">
        <v>120</v>
      </c>
      <c r="K246" s="147" t="s">
        <v>40</v>
      </c>
      <c r="L246" s="147">
        <f>(HEX2DEC(K246)-HEX2DEC(J246))+1</f>
        <v>32</v>
      </c>
      <c r="M246" s="147" t="s">
        <v>137</v>
      </c>
      <c r="N246" s="60" t="s">
        <v>41</v>
      </c>
      <c r="O246" s="59" t="s">
        <v>22</v>
      </c>
      <c r="P246" s="61">
        <f t="shared" si="54"/>
        <v>0.88</v>
      </c>
      <c r="Q246" s="143">
        <f>SUM(P246:P254)</f>
        <v>7904.94</v>
      </c>
      <c r="R246" s="145" t="s">
        <v>136</v>
      </c>
      <c r="W246" s="54" t="str">
        <f t="shared" si="55"/>
        <v>mkckdvol -dev IBM.2107-75KYB71 -extpool P0 -cap 1113 -eam rotateexts -sam ese -name ckd_KYB71_#h A000-A000</v>
      </c>
    </row>
    <row r="247" spans="1:23" ht="13.15" customHeight="1" x14ac:dyDescent="0.2">
      <c r="A247" s="56" t="s">
        <v>15</v>
      </c>
      <c r="B247" s="56" t="s">
        <v>18</v>
      </c>
      <c r="C247" s="57" t="s">
        <v>19</v>
      </c>
      <c r="D247" s="58">
        <v>25</v>
      </c>
      <c r="E247" s="148"/>
      <c r="F247" s="150"/>
      <c r="G247" s="59" t="str">
        <f t="shared" si="49"/>
        <v>A001-A019</v>
      </c>
      <c r="H247" s="58" t="str">
        <f t="shared" ref="H247:H255" si="60">DEC2HEX(HEX2DEC(I246)+1)</f>
        <v>A001</v>
      </c>
      <c r="I247" s="58" t="str">
        <f t="shared" ref="I247:I255" si="61">DEC2HEX(HEX2DEC(H247)+D247-1)</f>
        <v>A019</v>
      </c>
      <c r="J247" s="150"/>
      <c r="K247" s="151"/>
      <c r="L247" s="152"/>
      <c r="M247" s="151"/>
      <c r="N247" s="60" t="s">
        <v>41</v>
      </c>
      <c r="O247" s="62">
        <v>0</v>
      </c>
      <c r="P247" s="61">
        <f t="shared" si="54"/>
        <v>198.24</v>
      </c>
      <c r="Q247" s="144"/>
      <c r="R247" s="146"/>
      <c r="W247" s="54" t="str">
        <f t="shared" si="55"/>
        <v>mkckdvol -dev IBM.2107-75KYB71 -extpool P0 -cap 10017 -eam rotateexts -sam ese -name ckd_KYB71_#h A001-A019</v>
      </c>
    </row>
    <row r="248" spans="1:23" ht="13.15" customHeight="1" x14ac:dyDescent="0.2">
      <c r="A248" s="56" t="s">
        <v>15</v>
      </c>
      <c r="B248" s="56" t="s">
        <v>23</v>
      </c>
      <c r="C248" s="57" t="s">
        <v>24</v>
      </c>
      <c r="D248" s="58">
        <v>37</v>
      </c>
      <c r="E248" s="148"/>
      <c r="F248" s="150"/>
      <c r="G248" s="59" t="str">
        <f t="shared" si="49"/>
        <v>A01A-A03E</v>
      </c>
      <c r="H248" s="58" t="str">
        <f t="shared" si="60"/>
        <v>A01A</v>
      </c>
      <c r="I248" s="58" t="str">
        <f t="shared" si="61"/>
        <v>A03E</v>
      </c>
      <c r="J248" s="150"/>
      <c r="K248" s="151"/>
      <c r="L248" s="152"/>
      <c r="M248" s="151"/>
      <c r="N248" s="60" t="s">
        <v>41</v>
      </c>
      <c r="O248" s="62">
        <v>0</v>
      </c>
      <c r="P248" s="61">
        <f t="shared" si="54"/>
        <v>1919.03</v>
      </c>
      <c r="Q248" s="144"/>
      <c r="R248" s="146"/>
      <c r="W248" s="54" t="str">
        <f t="shared" si="55"/>
        <v>mkckdvol -dev IBM.2107-75KYB71 -extpool P0 -cap 65520 -eam rotateexts -sam ese -name ckd_KYB71_#h A01A-A03E</v>
      </c>
    </row>
    <row r="249" spans="1:23" ht="13.15" customHeight="1" x14ac:dyDescent="0.2">
      <c r="A249" s="56" t="s">
        <v>15</v>
      </c>
      <c r="B249" s="56" t="s">
        <v>25</v>
      </c>
      <c r="C249" s="57" t="s">
        <v>26</v>
      </c>
      <c r="D249" s="58">
        <v>65</v>
      </c>
      <c r="E249" s="148"/>
      <c r="F249" s="150"/>
      <c r="G249" s="59" t="str">
        <f t="shared" si="49"/>
        <v>A03F-A07F</v>
      </c>
      <c r="H249" s="58" t="str">
        <f t="shared" si="60"/>
        <v>A03F</v>
      </c>
      <c r="I249" s="58" t="str">
        <f t="shared" si="61"/>
        <v>A07F</v>
      </c>
      <c r="J249" s="150"/>
      <c r="K249" s="151"/>
      <c r="L249" s="152"/>
      <c r="M249" s="151"/>
      <c r="N249" s="60" t="s">
        <v>41</v>
      </c>
      <c r="O249" s="62">
        <v>0</v>
      </c>
      <c r="P249" s="61">
        <f t="shared" si="54"/>
        <v>1685.63</v>
      </c>
      <c r="Q249" s="144"/>
      <c r="R249" s="146"/>
      <c r="W249" s="54" t="str">
        <f t="shared" si="55"/>
        <v>mkckdvol -dev IBM.2107-75KYB71 -extpool P0 -cap 32760 -eam rotateexts -sam ese -name ckd_KYB71_#h A03F-A07F</v>
      </c>
    </row>
    <row r="250" spans="1:23" ht="13.15" customHeight="1" x14ac:dyDescent="0.2">
      <c r="A250" s="56" t="s">
        <v>15</v>
      </c>
      <c r="B250" s="56" t="s">
        <v>27</v>
      </c>
      <c r="C250" s="57" t="s">
        <v>28</v>
      </c>
      <c r="D250" s="58">
        <v>20</v>
      </c>
      <c r="E250" s="148"/>
      <c r="F250" s="150"/>
      <c r="G250" s="59" t="str">
        <f t="shared" si="49"/>
        <v>A080-A093</v>
      </c>
      <c r="H250" s="58" t="str">
        <f t="shared" si="60"/>
        <v>A080</v>
      </c>
      <c r="I250" s="58" t="str">
        <f t="shared" si="61"/>
        <v>A093</v>
      </c>
      <c r="J250" s="150"/>
      <c r="K250" s="151"/>
      <c r="L250" s="152"/>
      <c r="M250" s="151"/>
      <c r="N250" s="60" t="s">
        <v>41</v>
      </c>
      <c r="O250" s="62">
        <v>0</v>
      </c>
      <c r="P250" s="61">
        <f t="shared" si="54"/>
        <v>52.86</v>
      </c>
      <c r="Q250" s="144"/>
      <c r="R250" s="146"/>
      <c r="W250" s="54" t="str">
        <f t="shared" si="55"/>
        <v>mkckdvol -dev IBM.2107-75KYB71 -extpool P0 -cap 3339 -eam rotateexts -sam ese -name ckd_KYB71_#h A080-A093</v>
      </c>
    </row>
    <row r="251" spans="1:23" ht="13.15" customHeight="1" x14ac:dyDescent="0.2">
      <c r="A251" s="56" t="s">
        <v>15</v>
      </c>
      <c r="B251" s="56" t="s">
        <v>23</v>
      </c>
      <c r="C251" s="57" t="s">
        <v>24</v>
      </c>
      <c r="D251" s="58">
        <v>39</v>
      </c>
      <c r="E251" s="148"/>
      <c r="F251" s="150"/>
      <c r="G251" s="59" t="str">
        <f t="shared" si="49"/>
        <v>A094-A0BA</v>
      </c>
      <c r="H251" s="58" t="str">
        <f t="shared" si="60"/>
        <v>A094</v>
      </c>
      <c r="I251" s="58" t="str">
        <f t="shared" si="61"/>
        <v>A0BA</v>
      </c>
      <c r="J251" s="150"/>
      <c r="K251" s="151"/>
      <c r="L251" s="152"/>
      <c r="M251" s="151"/>
      <c r="N251" s="60" t="s">
        <v>41</v>
      </c>
      <c r="O251" s="62">
        <v>0</v>
      </c>
      <c r="P251" s="61">
        <f t="shared" si="54"/>
        <v>2022.76</v>
      </c>
      <c r="Q251" s="144"/>
      <c r="R251" s="146"/>
      <c r="W251" s="54" t="str">
        <f t="shared" si="55"/>
        <v>mkckdvol -dev IBM.2107-75KYB71 -extpool P0 -cap 65520 -eam rotateexts -sam ese -name ckd_KYB71_#h A094-A0BA</v>
      </c>
    </row>
    <row r="252" spans="1:23" ht="13.15" customHeight="1" x14ac:dyDescent="0.2">
      <c r="A252" s="56" t="s">
        <v>15</v>
      </c>
      <c r="B252" s="56" t="s">
        <v>29</v>
      </c>
      <c r="C252" s="57" t="s">
        <v>30</v>
      </c>
      <c r="D252" s="58">
        <v>3</v>
      </c>
      <c r="E252" s="148"/>
      <c r="F252" s="150"/>
      <c r="G252" s="59" t="str">
        <f t="shared" si="49"/>
        <v>A0BB-A0BD</v>
      </c>
      <c r="H252" s="58" t="str">
        <f t="shared" si="60"/>
        <v>A0BB</v>
      </c>
      <c r="I252" s="58" t="str">
        <f t="shared" si="61"/>
        <v>A0BD</v>
      </c>
      <c r="J252" s="150"/>
      <c r="K252" s="151"/>
      <c r="L252" s="152"/>
      <c r="M252" s="151"/>
      <c r="N252" s="60" t="s">
        <v>41</v>
      </c>
      <c r="O252" s="62">
        <v>0</v>
      </c>
      <c r="P252" s="61">
        <f t="shared" si="54"/>
        <v>623.78</v>
      </c>
      <c r="Q252" s="144"/>
      <c r="R252" s="146"/>
      <c r="W252" s="54" t="str">
        <f t="shared" si="55"/>
        <v>mkckdvol -dev IBM.2107-75KYB71 -extpool P0 -cap 262668 -eam rotateexts -sam ese -name ckd_KYB71_#h A0BB-A0BD</v>
      </c>
    </row>
    <row r="253" spans="1:23" ht="13.15" customHeight="1" x14ac:dyDescent="0.2">
      <c r="A253" s="56" t="s">
        <v>15</v>
      </c>
      <c r="B253" s="56" t="s">
        <v>23</v>
      </c>
      <c r="C253" s="57" t="s">
        <v>24</v>
      </c>
      <c r="D253" s="58">
        <v>15</v>
      </c>
      <c r="E253" s="148"/>
      <c r="F253" s="150"/>
      <c r="G253" s="59" t="str">
        <f t="shared" si="49"/>
        <v>A0BE-A0CC</v>
      </c>
      <c r="H253" s="58" t="str">
        <f t="shared" si="60"/>
        <v>A0BE</v>
      </c>
      <c r="I253" s="58" t="str">
        <f t="shared" si="61"/>
        <v>A0CC</v>
      </c>
      <c r="J253" s="150"/>
      <c r="K253" s="151"/>
      <c r="L253" s="152"/>
      <c r="M253" s="151"/>
      <c r="N253" s="60" t="s">
        <v>41</v>
      </c>
      <c r="O253" s="62">
        <v>0</v>
      </c>
      <c r="P253" s="61">
        <f t="shared" si="54"/>
        <v>777.98</v>
      </c>
      <c r="Q253" s="144"/>
      <c r="R253" s="146"/>
      <c r="W253" s="54" t="str">
        <f t="shared" si="55"/>
        <v>mkckdvol -dev IBM.2107-75KYB71 -extpool P0 -cap 65520 -eam rotateexts -sam ese -name ckd_KYB71_#h A0BE-A0CC</v>
      </c>
    </row>
    <row r="254" spans="1:23" ht="13.15" customHeight="1" x14ac:dyDescent="0.2">
      <c r="A254" s="56" t="s">
        <v>15</v>
      </c>
      <c r="B254" s="56" t="s">
        <v>29</v>
      </c>
      <c r="C254" s="57" t="s">
        <v>30</v>
      </c>
      <c r="D254" s="58">
        <v>3</v>
      </c>
      <c r="E254" s="148"/>
      <c r="F254" s="150"/>
      <c r="G254" s="59" t="str">
        <f t="shared" si="49"/>
        <v>A0CD-A0CF</v>
      </c>
      <c r="H254" s="58" t="str">
        <f t="shared" si="60"/>
        <v>A0CD</v>
      </c>
      <c r="I254" s="58" t="str">
        <f t="shared" si="61"/>
        <v>A0CF</v>
      </c>
      <c r="J254" s="150"/>
      <c r="K254" s="151"/>
      <c r="L254" s="152"/>
      <c r="M254" s="151"/>
      <c r="N254" s="60" t="s">
        <v>41</v>
      </c>
      <c r="O254" s="62">
        <v>0</v>
      </c>
      <c r="P254" s="61">
        <f t="shared" si="54"/>
        <v>623.78</v>
      </c>
      <c r="Q254" s="144"/>
      <c r="R254" s="146"/>
      <c r="W254" s="54" t="str">
        <f t="shared" si="55"/>
        <v>mkckdvol -dev IBM.2107-75KYB71 -extpool P0 -cap 262668 -eam rotateexts -sam ese -name ckd_KYB71_#h A0CD-A0CF</v>
      </c>
    </row>
    <row r="255" spans="1:23" s="25" customFormat="1" ht="12.75" customHeight="1" x14ac:dyDescent="0.2">
      <c r="A255" s="26" t="s">
        <v>15</v>
      </c>
      <c r="B255" s="26" t="s">
        <v>23</v>
      </c>
      <c r="C255" s="27" t="s">
        <v>24</v>
      </c>
      <c r="D255" s="28">
        <v>14</v>
      </c>
      <c r="E255" s="29"/>
      <c r="F255" s="30"/>
      <c r="G255" s="31" t="str">
        <f t="shared" si="49"/>
        <v>A0D0-A0DD</v>
      </c>
      <c r="H255" s="32" t="str">
        <f t="shared" si="60"/>
        <v>A0D0</v>
      </c>
      <c r="I255" s="32" t="str">
        <f t="shared" si="61"/>
        <v>A0DD</v>
      </c>
      <c r="J255" s="31"/>
      <c r="K255" s="33"/>
      <c r="L255" s="34"/>
      <c r="M255" s="33"/>
      <c r="N255" s="31" t="s">
        <v>41</v>
      </c>
      <c r="O255" s="35">
        <v>0</v>
      </c>
      <c r="P255" s="36">
        <f t="shared" si="54"/>
        <v>726.12</v>
      </c>
      <c r="Q255" s="37"/>
      <c r="R255" s="38"/>
      <c r="W255" s="25" t="str">
        <f t="shared" si="55"/>
        <v>mkckdvol -dev IBM.2107-75KYB71 -extpool P0 -cap 65520 -eam rotateexts -sam ese -name ckd_KYB71_#h A0D0-A0DD</v>
      </c>
    </row>
    <row r="256" spans="1:23" ht="13.15" customHeight="1" x14ac:dyDescent="0.2">
      <c r="A256" s="56" t="s">
        <v>15</v>
      </c>
      <c r="B256" s="56" t="s">
        <v>16</v>
      </c>
      <c r="C256" s="57" t="s">
        <v>17</v>
      </c>
      <c r="D256" s="58">
        <v>1</v>
      </c>
      <c r="E256" s="147">
        <v>222</v>
      </c>
      <c r="F256" s="147" t="str">
        <f>DEC2HEX(HEX2DEC(F246)+1)</f>
        <v>A1</v>
      </c>
      <c r="G256" s="59" t="str">
        <f t="shared" si="49"/>
        <v>A100-A100</v>
      </c>
      <c r="H256" s="58" t="str">
        <f>DEC2HEX(HEX2DEC(H246)+256)</f>
        <v>A100</v>
      </c>
      <c r="I256" s="58" t="str">
        <f>DEC2HEX(HEX2DEC(I246)+256)</f>
        <v>A100</v>
      </c>
      <c r="J256" s="147" t="str">
        <f>DEC2HEX(HEX2DEC(J246)+256)</f>
        <v>61E0</v>
      </c>
      <c r="K256" s="147" t="str">
        <f>DEC2HEX(HEX2DEC(K246)+256)</f>
        <v>61FF</v>
      </c>
      <c r="L256" s="147">
        <f>(HEX2DEC(K256)-HEX2DEC(J256))+1</f>
        <v>32</v>
      </c>
      <c r="M256" s="147" t="str">
        <f>DEC2HEX(HEX2DEC(M246)+256)</f>
        <v>610E</v>
      </c>
      <c r="N256" s="60" t="s">
        <v>41</v>
      </c>
      <c r="O256" s="59" t="s">
        <v>16</v>
      </c>
      <c r="P256" s="61">
        <f t="shared" si="54"/>
        <v>0.88</v>
      </c>
      <c r="Q256" s="143">
        <f>SUM(P256:P264)</f>
        <v>7904.94</v>
      </c>
      <c r="R256" s="145" t="s">
        <v>136</v>
      </c>
      <c r="W256" s="54" t="str">
        <f t="shared" si="55"/>
        <v>mkckdvol -dev IBM.2107-75KYB71 -extpool P1 -cap 1113 -eam rotateexts -sam ese -name ckd_KYB71_#h A100-A100</v>
      </c>
    </row>
    <row r="257" spans="1:23" ht="13.15" customHeight="1" x14ac:dyDescent="0.2">
      <c r="A257" s="56" t="s">
        <v>15</v>
      </c>
      <c r="B257" s="56" t="s">
        <v>18</v>
      </c>
      <c r="C257" s="57" t="s">
        <v>19</v>
      </c>
      <c r="D257" s="58">
        <v>25</v>
      </c>
      <c r="E257" s="148"/>
      <c r="F257" s="152"/>
      <c r="G257" s="59" t="str">
        <f t="shared" si="49"/>
        <v>A101-A119</v>
      </c>
      <c r="H257" s="58" t="str">
        <f t="shared" ref="H257:H265" si="62">DEC2HEX(HEX2DEC(I256)+1)</f>
        <v>A101</v>
      </c>
      <c r="I257" s="58" t="str">
        <f t="shared" ref="I257:I265" si="63">DEC2HEX(HEX2DEC(H257)+D257-1)</f>
        <v>A119</v>
      </c>
      <c r="J257" s="152"/>
      <c r="K257" s="152"/>
      <c r="L257" s="152"/>
      <c r="M257" s="152"/>
      <c r="N257" s="60" t="s">
        <v>41</v>
      </c>
      <c r="O257" s="62">
        <v>1</v>
      </c>
      <c r="P257" s="61">
        <f t="shared" si="54"/>
        <v>198.24</v>
      </c>
      <c r="Q257" s="144"/>
      <c r="R257" s="146"/>
      <c r="W257" s="54" t="str">
        <f t="shared" si="55"/>
        <v>mkckdvol -dev IBM.2107-75KYB71 -extpool P1 -cap 10017 -eam rotateexts -sam ese -name ckd_KYB71_#h A101-A119</v>
      </c>
    </row>
    <row r="258" spans="1:23" ht="13.15" customHeight="1" x14ac:dyDescent="0.2">
      <c r="A258" s="56" t="s">
        <v>15</v>
      </c>
      <c r="B258" s="56" t="s">
        <v>23</v>
      </c>
      <c r="C258" s="57" t="s">
        <v>24</v>
      </c>
      <c r="D258" s="58">
        <v>37</v>
      </c>
      <c r="E258" s="148"/>
      <c r="F258" s="152"/>
      <c r="G258" s="59" t="str">
        <f t="shared" ref="G258:G321" si="64">CONCATENATE(H258,"-",I258)</f>
        <v>A11A-A13E</v>
      </c>
      <c r="H258" s="58" t="str">
        <f t="shared" si="62"/>
        <v>A11A</v>
      </c>
      <c r="I258" s="58" t="str">
        <f t="shared" si="63"/>
        <v>A13E</v>
      </c>
      <c r="J258" s="152"/>
      <c r="K258" s="152"/>
      <c r="L258" s="152"/>
      <c r="M258" s="152"/>
      <c r="N258" s="60" t="s">
        <v>41</v>
      </c>
      <c r="O258" s="62">
        <v>1</v>
      </c>
      <c r="P258" s="61">
        <f t="shared" si="54"/>
        <v>1919.03</v>
      </c>
      <c r="Q258" s="144"/>
      <c r="R258" s="146"/>
      <c r="W258" s="54" t="str">
        <f t="shared" si="55"/>
        <v>mkckdvol -dev IBM.2107-75KYB71 -extpool P1 -cap 65520 -eam rotateexts -sam ese -name ckd_KYB71_#h A11A-A13E</v>
      </c>
    </row>
    <row r="259" spans="1:23" s="63" customFormat="1" x14ac:dyDescent="0.2">
      <c r="A259" s="56" t="s">
        <v>15</v>
      </c>
      <c r="B259" s="56" t="s">
        <v>25</v>
      </c>
      <c r="C259" s="57" t="s">
        <v>26</v>
      </c>
      <c r="D259" s="58">
        <v>65</v>
      </c>
      <c r="E259" s="148"/>
      <c r="F259" s="152"/>
      <c r="G259" s="59" t="str">
        <f t="shared" si="64"/>
        <v>A13F-A17F</v>
      </c>
      <c r="H259" s="58" t="str">
        <f t="shared" si="62"/>
        <v>A13F</v>
      </c>
      <c r="I259" s="58" t="str">
        <f t="shared" si="63"/>
        <v>A17F</v>
      </c>
      <c r="J259" s="152"/>
      <c r="K259" s="152"/>
      <c r="L259" s="152"/>
      <c r="M259" s="152"/>
      <c r="N259" s="60" t="s">
        <v>41</v>
      </c>
      <c r="O259" s="62">
        <v>1</v>
      </c>
      <c r="P259" s="61">
        <f t="shared" si="54"/>
        <v>1685.63</v>
      </c>
      <c r="Q259" s="144"/>
      <c r="R259" s="146"/>
      <c r="W259" s="54" t="str">
        <f t="shared" si="55"/>
        <v>mkckdvol -dev IBM.2107-75KYB71 -extpool P1 -cap 32760 -eam rotateexts -sam ese -name ckd_KYB71_#h A13F-A17F</v>
      </c>
    </row>
    <row r="260" spans="1:23" s="63" customFormat="1" x14ac:dyDescent="0.2">
      <c r="A260" s="56" t="s">
        <v>15</v>
      </c>
      <c r="B260" s="56" t="s">
        <v>27</v>
      </c>
      <c r="C260" s="57" t="s">
        <v>28</v>
      </c>
      <c r="D260" s="58">
        <v>20</v>
      </c>
      <c r="E260" s="148"/>
      <c r="F260" s="152"/>
      <c r="G260" s="59" t="str">
        <f t="shared" si="64"/>
        <v>A180-A193</v>
      </c>
      <c r="H260" s="58" t="str">
        <f t="shared" si="62"/>
        <v>A180</v>
      </c>
      <c r="I260" s="58" t="str">
        <f t="shared" si="63"/>
        <v>A193</v>
      </c>
      <c r="J260" s="152"/>
      <c r="K260" s="152"/>
      <c r="L260" s="152"/>
      <c r="M260" s="152"/>
      <c r="N260" s="60" t="s">
        <v>41</v>
      </c>
      <c r="O260" s="62">
        <v>1</v>
      </c>
      <c r="P260" s="61">
        <f t="shared" si="54"/>
        <v>52.86</v>
      </c>
      <c r="Q260" s="144"/>
      <c r="R260" s="146"/>
      <c r="W260" s="54" t="str">
        <f t="shared" si="55"/>
        <v>mkckdvol -dev IBM.2107-75KYB71 -extpool P1 -cap 3339 -eam rotateexts -sam ese -name ckd_KYB71_#h A180-A193</v>
      </c>
    </row>
    <row r="261" spans="1:23" x14ac:dyDescent="0.2">
      <c r="A261" s="56" t="s">
        <v>15</v>
      </c>
      <c r="B261" s="56" t="s">
        <v>23</v>
      </c>
      <c r="C261" s="57" t="s">
        <v>24</v>
      </c>
      <c r="D261" s="58">
        <v>39</v>
      </c>
      <c r="E261" s="148"/>
      <c r="F261" s="152"/>
      <c r="G261" s="59" t="str">
        <f t="shared" si="64"/>
        <v>A194-A1BA</v>
      </c>
      <c r="H261" s="58" t="str">
        <f t="shared" si="62"/>
        <v>A194</v>
      </c>
      <c r="I261" s="58" t="str">
        <f t="shared" si="63"/>
        <v>A1BA</v>
      </c>
      <c r="J261" s="152"/>
      <c r="K261" s="152"/>
      <c r="L261" s="152"/>
      <c r="M261" s="152"/>
      <c r="N261" s="60" t="s">
        <v>41</v>
      </c>
      <c r="O261" s="62">
        <v>1</v>
      </c>
      <c r="P261" s="61">
        <f t="shared" si="54"/>
        <v>2022.76</v>
      </c>
      <c r="Q261" s="144"/>
      <c r="R261" s="146"/>
      <c r="W261" s="54" t="str">
        <f t="shared" si="55"/>
        <v>mkckdvol -dev IBM.2107-75KYB71 -extpool P1 -cap 65520 -eam rotateexts -sam ese -name ckd_KYB71_#h A194-A1BA</v>
      </c>
    </row>
    <row r="262" spans="1:23" x14ac:dyDescent="0.2">
      <c r="A262" s="56" t="s">
        <v>15</v>
      </c>
      <c r="B262" s="56" t="s">
        <v>29</v>
      </c>
      <c r="C262" s="57" t="s">
        <v>30</v>
      </c>
      <c r="D262" s="58">
        <v>3</v>
      </c>
      <c r="E262" s="148"/>
      <c r="F262" s="152"/>
      <c r="G262" s="59" t="str">
        <f t="shared" si="64"/>
        <v>A1BB-A1BD</v>
      </c>
      <c r="H262" s="58" t="str">
        <f t="shared" si="62"/>
        <v>A1BB</v>
      </c>
      <c r="I262" s="58" t="str">
        <f t="shared" si="63"/>
        <v>A1BD</v>
      </c>
      <c r="J262" s="152"/>
      <c r="K262" s="152"/>
      <c r="L262" s="152"/>
      <c r="M262" s="152"/>
      <c r="N262" s="60" t="s">
        <v>41</v>
      </c>
      <c r="O262" s="62">
        <v>1</v>
      </c>
      <c r="P262" s="61">
        <f t="shared" si="54"/>
        <v>623.78</v>
      </c>
      <c r="Q262" s="144"/>
      <c r="R262" s="146"/>
      <c r="W262" s="54" t="str">
        <f t="shared" si="55"/>
        <v>mkckdvol -dev IBM.2107-75KYB71 -extpool P1 -cap 262668 -eam rotateexts -sam ese -name ckd_KYB71_#h A1BB-A1BD</v>
      </c>
    </row>
    <row r="263" spans="1:23" x14ac:dyDescent="0.2">
      <c r="A263" s="56" t="s">
        <v>15</v>
      </c>
      <c r="B263" s="56" t="s">
        <v>23</v>
      </c>
      <c r="C263" s="57" t="s">
        <v>24</v>
      </c>
      <c r="D263" s="58">
        <v>15</v>
      </c>
      <c r="E263" s="148"/>
      <c r="F263" s="152"/>
      <c r="G263" s="59" t="str">
        <f t="shared" si="64"/>
        <v>A1BE-A1CC</v>
      </c>
      <c r="H263" s="58" t="str">
        <f t="shared" si="62"/>
        <v>A1BE</v>
      </c>
      <c r="I263" s="58" t="str">
        <f t="shared" si="63"/>
        <v>A1CC</v>
      </c>
      <c r="J263" s="152"/>
      <c r="K263" s="152"/>
      <c r="L263" s="152"/>
      <c r="M263" s="152"/>
      <c r="N263" s="60" t="s">
        <v>41</v>
      </c>
      <c r="O263" s="62">
        <v>1</v>
      </c>
      <c r="P263" s="61">
        <f t="shared" si="54"/>
        <v>777.98</v>
      </c>
      <c r="Q263" s="144"/>
      <c r="R263" s="146"/>
      <c r="W263" s="54" t="str">
        <f t="shared" si="55"/>
        <v>mkckdvol -dev IBM.2107-75KYB71 -extpool P1 -cap 65520 -eam rotateexts -sam ese -name ckd_KYB71_#h A1BE-A1CC</v>
      </c>
    </row>
    <row r="264" spans="1:23" x14ac:dyDescent="0.2">
      <c r="A264" s="56" t="s">
        <v>15</v>
      </c>
      <c r="B264" s="56" t="s">
        <v>29</v>
      </c>
      <c r="C264" s="57" t="s">
        <v>30</v>
      </c>
      <c r="D264" s="58">
        <v>3</v>
      </c>
      <c r="E264" s="148"/>
      <c r="F264" s="152"/>
      <c r="G264" s="59" t="str">
        <f t="shared" si="64"/>
        <v>A1CD-A1CF</v>
      </c>
      <c r="H264" s="58" t="str">
        <f t="shared" si="62"/>
        <v>A1CD</v>
      </c>
      <c r="I264" s="58" t="str">
        <f t="shared" si="63"/>
        <v>A1CF</v>
      </c>
      <c r="J264" s="152"/>
      <c r="K264" s="152"/>
      <c r="L264" s="152"/>
      <c r="M264" s="152"/>
      <c r="N264" s="60" t="s">
        <v>41</v>
      </c>
      <c r="O264" s="62">
        <v>1</v>
      </c>
      <c r="P264" s="61">
        <f t="shared" si="54"/>
        <v>623.78</v>
      </c>
      <c r="Q264" s="144"/>
      <c r="R264" s="146"/>
      <c r="W264" s="54" t="str">
        <f t="shared" si="55"/>
        <v>mkckdvol -dev IBM.2107-75KYB71 -extpool P1 -cap 262668 -eam rotateexts -sam ese -name ckd_KYB71_#h A1CD-A1CF</v>
      </c>
    </row>
    <row r="265" spans="1:23" s="25" customFormat="1" ht="12.75" customHeight="1" x14ac:dyDescent="0.2">
      <c r="A265" s="26" t="s">
        <v>15</v>
      </c>
      <c r="B265" s="26" t="s">
        <v>23</v>
      </c>
      <c r="C265" s="27" t="s">
        <v>24</v>
      </c>
      <c r="D265" s="28">
        <v>14</v>
      </c>
      <c r="E265" s="29"/>
      <c r="F265" s="30"/>
      <c r="G265" s="31" t="str">
        <f t="shared" si="64"/>
        <v>A1D0-A1DD</v>
      </c>
      <c r="H265" s="32" t="str">
        <f t="shared" si="62"/>
        <v>A1D0</v>
      </c>
      <c r="I265" s="32" t="str">
        <f t="shared" si="63"/>
        <v>A1DD</v>
      </c>
      <c r="J265" s="31"/>
      <c r="K265" s="33"/>
      <c r="L265" s="34"/>
      <c r="M265" s="33"/>
      <c r="N265" s="31" t="s">
        <v>41</v>
      </c>
      <c r="O265" s="35">
        <v>1</v>
      </c>
      <c r="P265" s="36">
        <f t="shared" si="54"/>
        <v>726.12</v>
      </c>
      <c r="Q265" s="37"/>
      <c r="R265" s="38"/>
      <c r="W265" s="25" t="str">
        <f t="shared" si="55"/>
        <v>mkckdvol -dev IBM.2107-75KYB71 -extpool P1 -cap 65520 -eam rotateexts -sam ese -name ckd_KYB71_#h A1D0-A1DD</v>
      </c>
    </row>
    <row r="266" spans="1:23" x14ac:dyDescent="0.2">
      <c r="A266" s="56" t="s">
        <v>15</v>
      </c>
      <c r="B266" s="56" t="s">
        <v>16</v>
      </c>
      <c r="C266" s="57" t="s">
        <v>17</v>
      </c>
      <c r="D266" s="58">
        <v>1</v>
      </c>
      <c r="E266" s="147">
        <v>222</v>
      </c>
      <c r="F266" s="147" t="str">
        <f>DEC2HEX(HEX2DEC(F256)+1)</f>
        <v>A2</v>
      </c>
      <c r="G266" s="59" t="str">
        <f t="shared" si="64"/>
        <v>A200-A200</v>
      </c>
      <c r="H266" s="58" t="str">
        <f>DEC2HEX(HEX2DEC(H256)+256)</f>
        <v>A200</v>
      </c>
      <c r="I266" s="58" t="str">
        <f>DEC2HEX(HEX2DEC(I256)+256)</f>
        <v>A200</v>
      </c>
      <c r="J266" s="147" t="str">
        <f>DEC2HEX(HEX2DEC(J256)+256)</f>
        <v>62E0</v>
      </c>
      <c r="K266" s="147" t="str">
        <f>DEC2HEX(HEX2DEC(K256)+256)</f>
        <v>62FF</v>
      </c>
      <c r="L266" s="147">
        <f>(HEX2DEC(K266)-HEX2DEC(J266))+1</f>
        <v>32</v>
      </c>
      <c r="M266" s="147" t="str">
        <f>DEC2HEX(HEX2DEC(M256)+256)</f>
        <v>620E</v>
      </c>
      <c r="N266" s="60" t="s">
        <v>41</v>
      </c>
      <c r="O266" s="59" t="s">
        <v>22</v>
      </c>
      <c r="P266" s="61">
        <f t="shared" si="54"/>
        <v>0.88</v>
      </c>
      <c r="Q266" s="143">
        <f>SUM(P266:P274)</f>
        <v>7904.94</v>
      </c>
      <c r="R266" s="145" t="s">
        <v>136</v>
      </c>
      <c r="W266" s="54" t="str">
        <f t="shared" si="55"/>
        <v>mkckdvol -dev IBM.2107-75KYB71 -extpool P0 -cap 1113 -eam rotateexts -sam ese -name ckd_KYB71_#h A200-A200</v>
      </c>
    </row>
    <row r="267" spans="1:23" x14ac:dyDescent="0.2">
      <c r="A267" s="56" t="s">
        <v>15</v>
      </c>
      <c r="B267" s="56" t="s">
        <v>18</v>
      </c>
      <c r="C267" s="57" t="s">
        <v>19</v>
      </c>
      <c r="D267" s="58">
        <v>25</v>
      </c>
      <c r="E267" s="148"/>
      <c r="F267" s="152"/>
      <c r="G267" s="59" t="str">
        <f t="shared" si="64"/>
        <v>A201-A219</v>
      </c>
      <c r="H267" s="58" t="str">
        <f t="shared" ref="H267:H275" si="65">DEC2HEX(HEX2DEC(I266)+1)</f>
        <v>A201</v>
      </c>
      <c r="I267" s="58" t="str">
        <f t="shared" ref="I267:I275" si="66">DEC2HEX(HEX2DEC(H267)+D267-1)</f>
        <v>A219</v>
      </c>
      <c r="J267" s="152"/>
      <c r="K267" s="152"/>
      <c r="L267" s="152"/>
      <c r="M267" s="152"/>
      <c r="N267" s="60" t="s">
        <v>41</v>
      </c>
      <c r="O267" s="62">
        <v>0</v>
      </c>
      <c r="P267" s="61">
        <f t="shared" si="54"/>
        <v>198.24</v>
      </c>
      <c r="Q267" s="144"/>
      <c r="R267" s="146"/>
      <c r="W267" s="54" t="str">
        <f t="shared" si="55"/>
        <v>mkckdvol -dev IBM.2107-75KYB71 -extpool P0 -cap 10017 -eam rotateexts -sam ese -name ckd_KYB71_#h A201-A219</v>
      </c>
    </row>
    <row r="268" spans="1:23" x14ac:dyDescent="0.2">
      <c r="A268" s="56" t="s">
        <v>15</v>
      </c>
      <c r="B268" s="56" t="s">
        <v>23</v>
      </c>
      <c r="C268" s="57" t="s">
        <v>24</v>
      </c>
      <c r="D268" s="58">
        <v>37</v>
      </c>
      <c r="E268" s="148"/>
      <c r="F268" s="152"/>
      <c r="G268" s="59" t="str">
        <f t="shared" si="64"/>
        <v>A21A-A23E</v>
      </c>
      <c r="H268" s="58" t="str">
        <f t="shared" si="65"/>
        <v>A21A</v>
      </c>
      <c r="I268" s="58" t="str">
        <f t="shared" si="66"/>
        <v>A23E</v>
      </c>
      <c r="J268" s="152"/>
      <c r="K268" s="152"/>
      <c r="L268" s="152"/>
      <c r="M268" s="152"/>
      <c r="N268" s="60" t="s">
        <v>41</v>
      </c>
      <c r="O268" s="62">
        <v>0</v>
      </c>
      <c r="P268" s="61">
        <f t="shared" si="54"/>
        <v>1919.03</v>
      </c>
      <c r="Q268" s="144"/>
      <c r="R268" s="146"/>
      <c r="W268" s="54" t="str">
        <f t="shared" si="55"/>
        <v>mkckdvol -dev IBM.2107-75KYB71 -extpool P0 -cap 65520 -eam rotateexts -sam ese -name ckd_KYB71_#h A21A-A23E</v>
      </c>
    </row>
    <row r="269" spans="1:23" x14ac:dyDescent="0.2">
      <c r="A269" s="56" t="s">
        <v>15</v>
      </c>
      <c r="B269" s="56" t="s">
        <v>25</v>
      </c>
      <c r="C269" s="57" t="s">
        <v>26</v>
      </c>
      <c r="D269" s="58">
        <v>65</v>
      </c>
      <c r="E269" s="148"/>
      <c r="F269" s="152"/>
      <c r="G269" s="59" t="str">
        <f t="shared" si="64"/>
        <v>A23F-A27F</v>
      </c>
      <c r="H269" s="58" t="str">
        <f t="shared" si="65"/>
        <v>A23F</v>
      </c>
      <c r="I269" s="58" t="str">
        <f t="shared" si="66"/>
        <v>A27F</v>
      </c>
      <c r="J269" s="152"/>
      <c r="K269" s="152"/>
      <c r="L269" s="152"/>
      <c r="M269" s="152"/>
      <c r="N269" s="60" t="s">
        <v>41</v>
      </c>
      <c r="O269" s="62">
        <v>0</v>
      </c>
      <c r="P269" s="61">
        <f t="shared" si="54"/>
        <v>1685.63</v>
      </c>
      <c r="Q269" s="144"/>
      <c r="R269" s="146"/>
      <c r="W269" s="54" t="str">
        <f t="shared" si="55"/>
        <v>mkckdvol -dev IBM.2107-75KYB71 -extpool P0 -cap 32760 -eam rotateexts -sam ese -name ckd_KYB71_#h A23F-A27F</v>
      </c>
    </row>
    <row r="270" spans="1:23" x14ac:dyDescent="0.2">
      <c r="A270" s="56" t="s">
        <v>15</v>
      </c>
      <c r="B270" s="56" t="s">
        <v>27</v>
      </c>
      <c r="C270" s="57" t="s">
        <v>28</v>
      </c>
      <c r="D270" s="58">
        <v>20</v>
      </c>
      <c r="E270" s="148"/>
      <c r="F270" s="152"/>
      <c r="G270" s="59" t="str">
        <f t="shared" si="64"/>
        <v>A280-A293</v>
      </c>
      <c r="H270" s="58" t="str">
        <f t="shared" si="65"/>
        <v>A280</v>
      </c>
      <c r="I270" s="58" t="str">
        <f t="shared" si="66"/>
        <v>A293</v>
      </c>
      <c r="J270" s="152"/>
      <c r="K270" s="152"/>
      <c r="L270" s="152"/>
      <c r="M270" s="152"/>
      <c r="N270" s="60" t="s">
        <v>41</v>
      </c>
      <c r="O270" s="62">
        <v>0</v>
      </c>
      <c r="P270" s="61">
        <f t="shared" si="54"/>
        <v>52.86</v>
      </c>
      <c r="Q270" s="144"/>
      <c r="R270" s="146"/>
      <c r="W270" s="54" t="str">
        <f t="shared" si="55"/>
        <v>mkckdvol -dev IBM.2107-75KYB71 -extpool P0 -cap 3339 -eam rotateexts -sam ese -name ckd_KYB71_#h A280-A293</v>
      </c>
    </row>
    <row r="271" spans="1:23" x14ac:dyDescent="0.2">
      <c r="A271" s="56" t="s">
        <v>15</v>
      </c>
      <c r="B271" s="56" t="s">
        <v>23</v>
      </c>
      <c r="C271" s="57" t="s">
        <v>24</v>
      </c>
      <c r="D271" s="58">
        <v>39</v>
      </c>
      <c r="E271" s="148"/>
      <c r="F271" s="152"/>
      <c r="G271" s="59" t="str">
        <f t="shared" si="64"/>
        <v>A294-A2BA</v>
      </c>
      <c r="H271" s="58" t="str">
        <f t="shared" si="65"/>
        <v>A294</v>
      </c>
      <c r="I271" s="58" t="str">
        <f t="shared" si="66"/>
        <v>A2BA</v>
      </c>
      <c r="J271" s="152"/>
      <c r="K271" s="152"/>
      <c r="L271" s="152"/>
      <c r="M271" s="152"/>
      <c r="N271" s="60" t="s">
        <v>41</v>
      </c>
      <c r="O271" s="62">
        <v>0</v>
      </c>
      <c r="P271" s="61">
        <f t="shared" si="54"/>
        <v>2022.76</v>
      </c>
      <c r="Q271" s="144"/>
      <c r="R271" s="146"/>
      <c r="W271" s="54" t="str">
        <f t="shared" si="55"/>
        <v>mkckdvol -dev IBM.2107-75KYB71 -extpool P0 -cap 65520 -eam rotateexts -sam ese -name ckd_KYB71_#h A294-A2BA</v>
      </c>
    </row>
    <row r="272" spans="1:23" x14ac:dyDescent="0.2">
      <c r="A272" s="56" t="s">
        <v>15</v>
      </c>
      <c r="B272" s="56" t="s">
        <v>29</v>
      </c>
      <c r="C272" s="57" t="s">
        <v>30</v>
      </c>
      <c r="D272" s="58">
        <v>3</v>
      </c>
      <c r="E272" s="148"/>
      <c r="F272" s="152"/>
      <c r="G272" s="59" t="str">
        <f t="shared" si="64"/>
        <v>A2BB-A2BD</v>
      </c>
      <c r="H272" s="58" t="str">
        <f t="shared" si="65"/>
        <v>A2BB</v>
      </c>
      <c r="I272" s="58" t="str">
        <f t="shared" si="66"/>
        <v>A2BD</v>
      </c>
      <c r="J272" s="152"/>
      <c r="K272" s="152"/>
      <c r="L272" s="152"/>
      <c r="M272" s="152"/>
      <c r="N272" s="60" t="s">
        <v>41</v>
      </c>
      <c r="O272" s="62">
        <v>0</v>
      </c>
      <c r="P272" s="61">
        <f t="shared" si="54"/>
        <v>623.78</v>
      </c>
      <c r="Q272" s="144"/>
      <c r="R272" s="146"/>
      <c r="W272" s="54" t="str">
        <f t="shared" si="55"/>
        <v>mkckdvol -dev IBM.2107-75KYB71 -extpool P0 -cap 262668 -eam rotateexts -sam ese -name ckd_KYB71_#h A2BB-A2BD</v>
      </c>
    </row>
    <row r="273" spans="1:23" x14ac:dyDescent="0.2">
      <c r="A273" s="56" t="s">
        <v>15</v>
      </c>
      <c r="B273" s="56" t="s">
        <v>23</v>
      </c>
      <c r="C273" s="57" t="s">
        <v>24</v>
      </c>
      <c r="D273" s="58">
        <v>15</v>
      </c>
      <c r="E273" s="148"/>
      <c r="F273" s="152"/>
      <c r="G273" s="59" t="str">
        <f t="shared" si="64"/>
        <v>A2BE-A2CC</v>
      </c>
      <c r="H273" s="58" t="str">
        <f t="shared" si="65"/>
        <v>A2BE</v>
      </c>
      <c r="I273" s="58" t="str">
        <f t="shared" si="66"/>
        <v>A2CC</v>
      </c>
      <c r="J273" s="152"/>
      <c r="K273" s="152"/>
      <c r="L273" s="152"/>
      <c r="M273" s="152"/>
      <c r="N273" s="60" t="s">
        <v>41</v>
      </c>
      <c r="O273" s="62">
        <v>0</v>
      </c>
      <c r="P273" s="61">
        <f t="shared" si="54"/>
        <v>777.98</v>
      </c>
      <c r="Q273" s="144"/>
      <c r="R273" s="146"/>
      <c r="W273" s="54" t="str">
        <f t="shared" si="55"/>
        <v>mkckdvol -dev IBM.2107-75KYB71 -extpool P0 -cap 65520 -eam rotateexts -sam ese -name ckd_KYB71_#h A2BE-A2CC</v>
      </c>
    </row>
    <row r="274" spans="1:23" x14ac:dyDescent="0.2">
      <c r="A274" s="56" t="s">
        <v>15</v>
      </c>
      <c r="B274" s="56" t="s">
        <v>29</v>
      </c>
      <c r="C274" s="57" t="s">
        <v>30</v>
      </c>
      <c r="D274" s="58">
        <v>3</v>
      </c>
      <c r="E274" s="148"/>
      <c r="F274" s="152"/>
      <c r="G274" s="59" t="str">
        <f t="shared" si="64"/>
        <v>A2CD-A2CF</v>
      </c>
      <c r="H274" s="58" t="str">
        <f t="shared" si="65"/>
        <v>A2CD</v>
      </c>
      <c r="I274" s="58" t="str">
        <f t="shared" si="66"/>
        <v>A2CF</v>
      </c>
      <c r="J274" s="152"/>
      <c r="K274" s="152"/>
      <c r="L274" s="152"/>
      <c r="M274" s="152"/>
      <c r="N274" s="60" t="s">
        <v>41</v>
      </c>
      <c r="O274" s="62">
        <v>0</v>
      </c>
      <c r="P274" s="61">
        <f t="shared" si="54"/>
        <v>623.78</v>
      </c>
      <c r="Q274" s="144"/>
      <c r="R274" s="146"/>
      <c r="W274" s="54" t="str">
        <f t="shared" si="55"/>
        <v>mkckdvol -dev IBM.2107-75KYB71 -extpool P0 -cap 262668 -eam rotateexts -sam ese -name ckd_KYB71_#h A2CD-A2CF</v>
      </c>
    </row>
    <row r="275" spans="1:23" s="25" customFormat="1" ht="12.75" customHeight="1" x14ac:dyDescent="0.2">
      <c r="A275" s="26" t="s">
        <v>15</v>
      </c>
      <c r="B275" s="26" t="s">
        <v>23</v>
      </c>
      <c r="C275" s="27" t="s">
        <v>24</v>
      </c>
      <c r="D275" s="28">
        <v>14</v>
      </c>
      <c r="E275" s="29"/>
      <c r="F275" s="30"/>
      <c r="G275" s="31" t="str">
        <f t="shared" si="64"/>
        <v>A2D0-A2DD</v>
      </c>
      <c r="H275" s="32" t="str">
        <f t="shared" si="65"/>
        <v>A2D0</v>
      </c>
      <c r="I275" s="32" t="str">
        <f t="shared" si="66"/>
        <v>A2DD</v>
      </c>
      <c r="J275" s="31"/>
      <c r="K275" s="33"/>
      <c r="L275" s="34"/>
      <c r="M275" s="33"/>
      <c r="N275" s="31" t="s">
        <v>41</v>
      </c>
      <c r="O275" s="35">
        <v>0</v>
      </c>
      <c r="P275" s="36">
        <f t="shared" si="54"/>
        <v>726.12</v>
      </c>
      <c r="Q275" s="37"/>
      <c r="R275" s="38"/>
      <c r="W275" s="25" t="str">
        <f t="shared" si="55"/>
        <v>mkckdvol -dev IBM.2107-75KYB71 -extpool P0 -cap 65520 -eam rotateexts -sam ese -name ckd_KYB71_#h A2D0-A2DD</v>
      </c>
    </row>
    <row r="276" spans="1:23" x14ac:dyDescent="0.2">
      <c r="A276" s="56" t="s">
        <v>15</v>
      </c>
      <c r="B276" s="56" t="s">
        <v>16</v>
      </c>
      <c r="C276" s="57" t="s">
        <v>17</v>
      </c>
      <c r="D276" s="58">
        <v>1</v>
      </c>
      <c r="E276" s="147">
        <v>222</v>
      </c>
      <c r="F276" s="147" t="str">
        <f>DEC2HEX(HEX2DEC(F266)+1)</f>
        <v>A3</v>
      </c>
      <c r="G276" s="59" t="str">
        <f t="shared" si="64"/>
        <v>A300-A300</v>
      </c>
      <c r="H276" s="58" t="str">
        <f>DEC2HEX(HEX2DEC(H266)+256)</f>
        <v>A300</v>
      </c>
      <c r="I276" s="58" t="str">
        <f>DEC2HEX(HEX2DEC(I266)+256)</f>
        <v>A300</v>
      </c>
      <c r="J276" s="147" t="str">
        <f>DEC2HEX(HEX2DEC(J266)+256)</f>
        <v>63E0</v>
      </c>
      <c r="K276" s="147" t="str">
        <f>DEC2HEX(HEX2DEC(K266)+256)</f>
        <v>63FF</v>
      </c>
      <c r="L276" s="147">
        <f>(HEX2DEC(K276)-HEX2DEC(J276))+1</f>
        <v>32</v>
      </c>
      <c r="M276" s="147" t="str">
        <f>DEC2HEX(HEX2DEC(M266)+256)</f>
        <v>630E</v>
      </c>
      <c r="N276" s="60" t="s">
        <v>41</v>
      </c>
      <c r="O276" s="59" t="s">
        <v>16</v>
      </c>
      <c r="P276" s="61">
        <f t="shared" si="54"/>
        <v>0.88</v>
      </c>
      <c r="Q276" s="143">
        <f>SUM(P276:P284)</f>
        <v>7904.94</v>
      </c>
      <c r="R276" s="145" t="s">
        <v>136</v>
      </c>
      <c r="W276" s="54" t="str">
        <f t="shared" si="55"/>
        <v>mkckdvol -dev IBM.2107-75KYB71 -extpool P1 -cap 1113 -eam rotateexts -sam ese -name ckd_KYB71_#h A300-A300</v>
      </c>
    </row>
    <row r="277" spans="1:23" x14ac:dyDescent="0.2">
      <c r="A277" s="56" t="s">
        <v>15</v>
      </c>
      <c r="B277" s="56" t="s">
        <v>18</v>
      </c>
      <c r="C277" s="57" t="s">
        <v>19</v>
      </c>
      <c r="D277" s="58">
        <v>25</v>
      </c>
      <c r="E277" s="148"/>
      <c r="F277" s="152"/>
      <c r="G277" s="59" t="str">
        <f t="shared" si="64"/>
        <v>A301-A319</v>
      </c>
      <c r="H277" s="58" t="str">
        <f t="shared" ref="H277:H285" si="67">DEC2HEX(HEX2DEC(I276)+1)</f>
        <v>A301</v>
      </c>
      <c r="I277" s="58" t="str">
        <f t="shared" ref="I277:I285" si="68">DEC2HEX(HEX2DEC(H277)+D277-1)</f>
        <v>A319</v>
      </c>
      <c r="J277" s="152"/>
      <c r="K277" s="152"/>
      <c r="L277" s="152"/>
      <c r="M277" s="152"/>
      <c r="N277" s="60" t="s">
        <v>41</v>
      </c>
      <c r="O277" s="62">
        <v>1</v>
      </c>
      <c r="P277" s="61">
        <f t="shared" si="54"/>
        <v>198.24</v>
      </c>
      <c r="Q277" s="144"/>
      <c r="R277" s="146"/>
      <c r="W277" s="54" t="str">
        <f t="shared" si="55"/>
        <v>mkckdvol -dev IBM.2107-75KYB71 -extpool P1 -cap 10017 -eam rotateexts -sam ese -name ckd_KYB71_#h A301-A319</v>
      </c>
    </row>
    <row r="278" spans="1:23" x14ac:dyDescent="0.2">
      <c r="A278" s="56" t="s">
        <v>15</v>
      </c>
      <c r="B278" s="56" t="s">
        <v>23</v>
      </c>
      <c r="C278" s="57" t="s">
        <v>24</v>
      </c>
      <c r="D278" s="58">
        <v>37</v>
      </c>
      <c r="E278" s="148"/>
      <c r="F278" s="152"/>
      <c r="G278" s="59" t="str">
        <f t="shared" si="64"/>
        <v>A31A-A33E</v>
      </c>
      <c r="H278" s="58" t="str">
        <f t="shared" si="67"/>
        <v>A31A</v>
      </c>
      <c r="I278" s="58" t="str">
        <f t="shared" si="68"/>
        <v>A33E</v>
      </c>
      <c r="J278" s="152"/>
      <c r="K278" s="152"/>
      <c r="L278" s="152"/>
      <c r="M278" s="152"/>
      <c r="N278" s="60" t="s">
        <v>41</v>
      </c>
      <c r="O278" s="62">
        <v>1</v>
      </c>
      <c r="P278" s="61">
        <f t="shared" si="54"/>
        <v>1919.03</v>
      </c>
      <c r="Q278" s="144"/>
      <c r="R278" s="146"/>
      <c r="W278" s="54" t="str">
        <f t="shared" si="55"/>
        <v>mkckdvol -dev IBM.2107-75KYB71 -extpool P1 -cap 65520 -eam rotateexts -sam ese -name ckd_KYB71_#h A31A-A33E</v>
      </c>
    </row>
    <row r="279" spans="1:23" x14ac:dyDescent="0.2">
      <c r="A279" s="56" t="s">
        <v>15</v>
      </c>
      <c r="B279" s="56" t="s">
        <v>25</v>
      </c>
      <c r="C279" s="57" t="s">
        <v>26</v>
      </c>
      <c r="D279" s="58">
        <v>65</v>
      </c>
      <c r="E279" s="148"/>
      <c r="F279" s="152"/>
      <c r="G279" s="59" t="str">
        <f t="shared" si="64"/>
        <v>A33F-A37F</v>
      </c>
      <c r="H279" s="58" t="str">
        <f t="shared" si="67"/>
        <v>A33F</v>
      </c>
      <c r="I279" s="58" t="str">
        <f t="shared" si="68"/>
        <v>A37F</v>
      </c>
      <c r="J279" s="152"/>
      <c r="K279" s="152"/>
      <c r="L279" s="152"/>
      <c r="M279" s="152"/>
      <c r="N279" s="60" t="s">
        <v>41</v>
      </c>
      <c r="O279" s="62">
        <v>1</v>
      </c>
      <c r="P279" s="61">
        <f t="shared" si="54"/>
        <v>1685.63</v>
      </c>
      <c r="Q279" s="144"/>
      <c r="R279" s="146"/>
      <c r="W279" s="54" t="str">
        <f t="shared" si="55"/>
        <v>mkckdvol -dev IBM.2107-75KYB71 -extpool P1 -cap 32760 -eam rotateexts -sam ese -name ckd_KYB71_#h A33F-A37F</v>
      </c>
    </row>
    <row r="280" spans="1:23" x14ac:dyDescent="0.2">
      <c r="A280" s="56" t="s">
        <v>15</v>
      </c>
      <c r="B280" s="56" t="s">
        <v>27</v>
      </c>
      <c r="C280" s="57" t="s">
        <v>28</v>
      </c>
      <c r="D280" s="58">
        <v>20</v>
      </c>
      <c r="E280" s="148"/>
      <c r="F280" s="152"/>
      <c r="G280" s="59" t="str">
        <f t="shared" si="64"/>
        <v>A380-A393</v>
      </c>
      <c r="H280" s="58" t="str">
        <f t="shared" si="67"/>
        <v>A380</v>
      </c>
      <c r="I280" s="58" t="str">
        <f t="shared" si="68"/>
        <v>A393</v>
      </c>
      <c r="J280" s="152"/>
      <c r="K280" s="152"/>
      <c r="L280" s="152"/>
      <c r="M280" s="152"/>
      <c r="N280" s="60" t="s">
        <v>41</v>
      </c>
      <c r="O280" s="62">
        <v>1</v>
      </c>
      <c r="P280" s="61">
        <f t="shared" si="54"/>
        <v>52.86</v>
      </c>
      <c r="Q280" s="144"/>
      <c r="R280" s="146"/>
      <c r="W280" s="54" t="str">
        <f t="shared" si="55"/>
        <v>mkckdvol -dev IBM.2107-75KYB71 -extpool P1 -cap 3339 -eam rotateexts -sam ese -name ckd_KYB71_#h A380-A393</v>
      </c>
    </row>
    <row r="281" spans="1:23" x14ac:dyDescent="0.2">
      <c r="A281" s="56" t="s">
        <v>15</v>
      </c>
      <c r="B281" s="56" t="s">
        <v>23</v>
      </c>
      <c r="C281" s="57" t="s">
        <v>24</v>
      </c>
      <c r="D281" s="58">
        <v>39</v>
      </c>
      <c r="E281" s="148"/>
      <c r="F281" s="152"/>
      <c r="G281" s="59" t="str">
        <f t="shared" si="64"/>
        <v>A394-A3BA</v>
      </c>
      <c r="H281" s="58" t="str">
        <f t="shared" si="67"/>
        <v>A394</v>
      </c>
      <c r="I281" s="58" t="str">
        <f t="shared" si="68"/>
        <v>A3BA</v>
      </c>
      <c r="J281" s="152"/>
      <c r="K281" s="152"/>
      <c r="L281" s="152"/>
      <c r="M281" s="152"/>
      <c r="N281" s="60" t="s">
        <v>41</v>
      </c>
      <c r="O281" s="62">
        <v>1</v>
      </c>
      <c r="P281" s="61">
        <f t="shared" si="54"/>
        <v>2022.76</v>
      </c>
      <c r="Q281" s="144"/>
      <c r="R281" s="146"/>
      <c r="W281" s="54" t="str">
        <f t="shared" si="55"/>
        <v>mkckdvol -dev IBM.2107-75KYB71 -extpool P1 -cap 65520 -eam rotateexts -sam ese -name ckd_KYB71_#h A394-A3BA</v>
      </c>
    </row>
    <row r="282" spans="1:23" x14ac:dyDescent="0.2">
      <c r="A282" s="56" t="s">
        <v>15</v>
      </c>
      <c r="B282" s="56" t="s">
        <v>29</v>
      </c>
      <c r="C282" s="57" t="s">
        <v>30</v>
      </c>
      <c r="D282" s="58">
        <v>3</v>
      </c>
      <c r="E282" s="148"/>
      <c r="F282" s="152"/>
      <c r="G282" s="59" t="str">
        <f t="shared" si="64"/>
        <v>A3BB-A3BD</v>
      </c>
      <c r="H282" s="58" t="str">
        <f t="shared" si="67"/>
        <v>A3BB</v>
      </c>
      <c r="I282" s="58" t="str">
        <f t="shared" si="68"/>
        <v>A3BD</v>
      </c>
      <c r="J282" s="152"/>
      <c r="K282" s="152"/>
      <c r="L282" s="152"/>
      <c r="M282" s="152"/>
      <c r="N282" s="60" t="s">
        <v>41</v>
      </c>
      <c r="O282" s="62">
        <v>1</v>
      </c>
      <c r="P282" s="61">
        <f t="shared" si="54"/>
        <v>623.78</v>
      </c>
      <c r="Q282" s="144"/>
      <c r="R282" s="146"/>
      <c r="W282" s="54" t="str">
        <f t="shared" si="55"/>
        <v>mkckdvol -dev IBM.2107-75KYB71 -extpool P1 -cap 262668 -eam rotateexts -sam ese -name ckd_KYB71_#h A3BB-A3BD</v>
      </c>
    </row>
    <row r="283" spans="1:23" x14ac:dyDescent="0.2">
      <c r="A283" s="56" t="s">
        <v>15</v>
      </c>
      <c r="B283" s="56" t="s">
        <v>23</v>
      </c>
      <c r="C283" s="57" t="s">
        <v>24</v>
      </c>
      <c r="D283" s="58">
        <v>15</v>
      </c>
      <c r="E283" s="148"/>
      <c r="F283" s="152"/>
      <c r="G283" s="59" t="str">
        <f t="shared" si="64"/>
        <v>A3BE-A3CC</v>
      </c>
      <c r="H283" s="58" t="str">
        <f t="shared" si="67"/>
        <v>A3BE</v>
      </c>
      <c r="I283" s="58" t="str">
        <f t="shared" si="68"/>
        <v>A3CC</v>
      </c>
      <c r="J283" s="152"/>
      <c r="K283" s="152"/>
      <c r="L283" s="152"/>
      <c r="M283" s="152"/>
      <c r="N283" s="60" t="s">
        <v>41</v>
      </c>
      <c r="O283" s="62">
        <v>1</v>
      </c>
      <c r="P283" s="61">
        <f t="shared" si="54"/>
        <v>777.98</v>
      </c>
      <c r="Q283" s="144"/>
      <c r="R283" s="146"/>
      <c r="W283" s="54" t="str">
        <f t="shared" si="55"/>
        <v>mkckdvol -dev IBM.2107-75KYB71 -extpool P1 -cap 65520 -eam rotateexts -sam ese -name ckd_KYB71_#h A3BE-A3CC</v>
      </c>
    </row>
    <row r="284" spans="1:23" x14ac:dyDescent="0.2">
      <c r="A284" s="56" t="s">
        <v>15</v>
      </c>
      <c r="B284" s="56" t="s">
        <v>29</v>
      </c>
      <c r="C284" s="57" t="s">
        <v>30</v>
      </c>
      <c r="D284" s="58">
        <v>3</v>
      </c>
      <c r="E284" s="148"/>
      <c r="F284" s="152"/>
      <c r="G284" s="59" t="str">
        <f t="shared" si="64"/>
        <v>A3CD-A3CF</v>
      </c>
      <c r="H284" s="58" t="str">
        <f t="shared" si="67"/>
        <v>A3CD</v>
      </c>
      <c r="I284" s="58" t="str">
        <f t="shared" si="68"/>
        <v>A3CF</v>
      </c>
      <c r="J284" s="152"/>
      <c r="K284" s="152"/>
      <c r="L284" s="152"/>
      <c r="M284" s="152"/>
      <c r="N284" s="60" t="s">
        <v>41</v>
      </c>
      <c r="O284" s="62">
        <v>1</v>
      </c>
      <c r="P284" s="61">
        <f t="shared" si="54"/>
        <v>623.78</v>
      </c>
      <c r="Q284" s="144"/>
      <c r="R284" s="146"/>
      <c r="W284" s="54" t="str">
        <f t="shared" si="55"/>
        <v>mkckdvol -dev IBM.2107-75KYB71 -extpool P1 -cap 262668 -eam rotateexts -sam ese -name ckd_KYB71_#h A3CD-A3CF</v>
      </c>
    </row>
    <row r="285" spans="1:23" s="25" customFormat="1" ht="12.75" customHeight="1" x14ac:dyDescent="0.2">
      <c r="A285" s="26" t="s">
        <v>15</v>
      </c>
      <c r="B285" s="26" t="s">
        <v>23</v>
      </c>
      <c r="C285" s="27" t="s">
        <v>24</v>
      </c>
      <c r="D285" s="28">
        <v>14</v>
      </c>
      <c r="E285" s="29"/>
      <c r="F285" s="30"/>
      <c r="G285" s="31" t="str">
        <f t="shared" si="64"/>
        <v>A3D0-A3DD</v>
      </c>
      <c r="H285" s="32" t="str">
        <f t="shared" si="67"/>
        <v>A3D0</v>
      </c>
      <c r="I285" s="32" t="str">
        <f t="shared" si="68"/>
        <v>A3DD</v>
      </c>
      <c r="J285" s="31"/>
      <c r="K285" s="33"/>
      <c r="L285" s="34"/>
      <c r="M285" s="33"/>
      <c r="N285" s="31" t="s">
        <v>41</v>
      </c>
      <c r="O285" s="35">
        <v>1</v>
      </c>
      <c r="P285" s="36">
        <f t="shared" ref="P285:P348" si="69">ROUND((C285*D285*GiBcyl),2)</f>
        <v>726.12</v>
      </c>
      <c r="Q285" s="37"/>
      <c r="R285" s="38"/>
      <c r="W285" s="25" t="str">
        <f t="shared" ref="W285:W348" si="70">CONCATENATE("mkckdvol -dev IBM.2107-75",$S$1," -extpool P",O285," -cap ",C285," -eam rotateexts -sam ese -name ckd_",$S$1,"_#h ",G285)</f>
        <v>mkckdvol -dev IBM.2107-75KYB71 -extpool P1 -cap 65520 -eam rotateexts -sam ese -name ckd_KYB71_#h A3D0-A3DD</v>
      </c>
    </row>
    <row r="286" spans="1:23" x14ac:dyDescent="0.2">
      <c r="A286" s="56" t="s">
        <v>15</v>
      </c>
      <c r="B286" s="56" t="s">
        <v>16</v>
      </c>
      <c r="C286" s="57" t="s">
        <v>17</v>
      </c>
      <c r="D286" s="58">
        <v>1</v>
      </c>
      <c r="E286" s="147">
        <v>222</v>
      </c>
      <c r="F286" s="147" t="str">
        <f>DEC2HEX(HEX2DEC(F276)+1)</f>
        <v>A4</v>
      </c>
      <c r="G286" s="59" t="str">
        <f t="shared" si="64"/>
        <v>A400-A400</v>
      </c>
      <c r="H286" s="58" t="str">
        <f>DEC2HEX(HEX2DEC(H276)+256)</f>
        <v>A400</v>
      </c>
      <c r="I286" s="58" t="str">
        <f>DEC2HEX(HEX2DEC(I276)+256)</f>
        <v>A400</v>
      </c>
      <c r="J286" s="147" t="str">
        <f>DEC2HEX(HEX2DEC(J276)+256)</f>
        <v>64E0</v>
      </c>
      <c r="K286" s="147" t="str">
        <f>DEC2HEX(HEX2DEC(K276)+256)</f>
        <v>64FF</v>
      </c>
      <c r="L286" s="147">
        <f>(HEX2DEC(K286)-HEX2DEC(J286))+1</f>
        <v>32</v>
      </c>
      <c r="M286" s="147" t="str">
        <f>DEC2HEX(HEX2DEC(M276)+256)</f>
        <v>640E</v>
      </c>
      <c r="N286" s="60" t="s">
        <v>41</v>
      </c>
      <c r="O286" s="59" t="s">
        <v>22</v>
      </c>
      <c r="P286" s="61">
        <f t="shared" si="69"/>
        <v>0.88</v>
      </c>
      <c r="Q286" s="143">
        <f>SUM(P286:P294)</f>
        <v>7904.94</v>
      </c>
      <c r="R286" s="145" t="s">
        <v>136</v>
      </c>
      <c r="W286" s="54" t="str">
        <f t="shared" si="70"/>
        <v>mkckdvol -dev IBM.2107-75KYB71 -extpool P0 -cap 1113 -eam rotateexts -sam ese -name ckd_KYB71_#h A400-A400</v>
      </c>
    </row>
    <row r="287" spans="1:23" x14ac:dyDescent="0.2">
      <c r="A287" s="56" t="s">
        <v>15</v>
      </c>
      <c r="B287" s="56" t="s">
        <v>18</v>
      </c>
      <c r="C287" s="57" t="s">
        <v>19</v>
      </c>
      <c r="D287" s="58">
        <v>25</v>
      </c>
      <c r="E287" s="148"/>
      <c r="F287" s="152"/>
      <c r="G287" s="59" t="str">
        <f t="shared" si="64"/>
        <v>A401-A419</v>
      </c>
      <c r="H287" s="58" t="str">
        <f t="shared" ref="H287:H295" si="71">DEC2HEX(HEX2DEC(I286)+1)</f>
        <v>A401</v>
      </c>
      <c r="I287" s="58" t="str">
        <f t="shared" ref="I287:I295" si="72">DEC2HEX(HEX2DEC(H287)+D287-1)</f>
        <v>A419</v>
      </c>
      <c r="J287" s="152"/>
      <c r="K287" s="152"/>
      <c r="L287" s="152"/>
      <c r="M287" s="152"/>
      <c r="N287" s="60" t="s">
        <v>41</v>
      </c>
      <c r="O287" s="62">
        <v>0</v>
      </c>
      <c r="P287" s="61">
        <f t="shared" si="69"/>
        <v>198.24</v>
      </c>
      <c r="Q287" s="144"/>
      <c r="R287" s="146"/>
      <c r="W287" s="54" t="str">
        <f t="shared" si="70"/>
        <v>mkckdvol -dev IBM.2107-75KYB71 -extpool P0 -cap 10017 -eam rotateexts -sam ese -name ckd_KYB71_#h A401-A419</v>
      </c>
    </row>
    <row r="288" spans="1:23" x14ac:dyDescent="0.2">
      <c r="A288" s="56" t="s">
        <v>15</v>
      </c>
      <c r="B288" s="56" t="s">
        <v>23</v>
      </c>
      <c r="C288" s="57" t="s">
        <v>24</v>
      </c>
      <c r="D288" s="58">
        <v>37</v>
      </c>
      <c r="E288" s="148"/>
      <c r="F288" s="152"/>
      <c r="G288" s="59" t="str">
        <f t="shared" si="64"/>
        <v>A41A-A43E</v>
      </c>
      <c r="H288" s="58" t="str">
        <f t="shared" si="71"/>
        <v>A41A</v>
      </c>
      <c r="I288" s="58" t="str">
        <f t="shared" si="72"/>
        <v>A43E</v>
      </c>
      <c r="J288" s="152"/>
      <c r="K288" s="152"/>
      <c r="L288" s="152"/>
      <c r="M288" s="152"/>
      <c r="N288" s="60" t="s">
        <v>41</v>
      </c>
      <c r="O288" s="62">
        <v>0</v>
      </c>
      <c r="P288" s="61">
        <f t="shared" si="69"/>
        <v>1919.03</v>
      </c>
      <c r="Q288" s="144"/>
      <c r="R288" s="146"/>
      <c r="W288" s="54" t="str">
        <f t="shared" si="70"/>
        <v>mkckdvol -dev IBM.2107-75KYB71 -extpool P0 -cap 65520 -eam rotateexts -sam ese -name ckd_KYB71_#h A41A-A43E</v>
      </c>
    </row>
    <row r="289" spans="1:23" x14ac:dyDescent="0.2">
      <c r="A289" s="56" t="s">
        <v>15</v>
      </c>
      <c r="B289" s="56" t="s">
        <v>25</v>
      </c>
      <c r="C289" s="57" t="s">
        <v>26</v>
      </c>
      <c r="D289" s="58">
        <v>65</v>
      </c>
      <c r="E289" s="148"/>
      <c r="F289" s="152"/>
      <c r="G289" s="59" t="str">
        <f t="shared" si="64"/>
        <v>A43F-A47F</v>
      </c>
      <c r="H289" s="58" t="str">
        <f t="shared" si="71"/>
        <v>A43F</v>
      </c>
      <c r="I289" s="58" t="str">
        <f t="shared" si="72"/>
        <v>A47F</v>
      </c>
      <c r="J289" s="152"/>
      <c r="K289" s="152"/>
      <c r="L289" s="152"/>
      <c r="M289" s="152"/>
      <c r="N289" s="60" t="s">
        <v>41</v>
      </c>
      <c r="O289" s="62">
        <v>0</v>
      </c>
      <c r="P289" s="61">
        <f t="shared" si="69"/>
        <v>1685.63</v>
      </c>
      <c r="Q289" s="144"/>
      <c r="R289" s="146"/>
      <c r="W289" s="54" t="str">
        <f t="shared" si="70"/>
        <v>mkckdvol -dev IBM.2107-75KYB71 -extpool P0 -cap 32760 -eam rotateexts -sam ese -name ckd_KYB71_#h A43F-A47F</v>
      </c>
    </row>
    <row r="290" spans="1:23" x14ac:dyDescent="0.2">
      <c r="A290" s="56" t="s">
        <v>15</v>
      </c>
      <c r="B290" s="56" t="s">
        <v>27</v>
      </c>
      <c r="C290" s="57" t="s">
        <v>28</v>
      </c>
      <c r="D290" s="58">
        <v>20</v>
      </c>
      <c r="E290" s="148"/>
      <c r="F290" s="152"/>
      <c r="G290" s="59" t="str">
        <f t="shared" si="64"/>
        <v>A480-A493</v>
      </c>
      <c r="H290" s="58" t="str">
        <f t="shared" si="71"/>
        <v>A480</v>
      </c>
      <c r="I290" s="58" t="str">
        <f t="shared" si="72"/>
        <v>A493</v>
      </c>
      <c r="J290" s="152"/>
      <c r="K290" s="152"/>
      <c r="L290" s="152"/>
      <c r="M290" s="152"/>
      <c r="N290" s="60" t="s">
        <v>41</v>
      </c>
      <c r="O290" s="62">
        <v>0</v>
      </c>
      <c r="P290" s="61">
        <f t="shared" si="69"/>
        <v>52.86</v>
      </c>
      <c r="Q290" s="144"/>
      <c r="R290" s="146"/>
      <c r="W290" s="54" t="str">
        <f t="shared" si="70"/>
        <v>mkckdvol -dev IBM.2107-75KYB71 -extpool P0 -cap 3339 -eam rotateexts -sam ese -name ckd_KYB71_#h A480-A493</v>
      </c>
    </row>
    <row r="291" spans="1:23" x14ac:dyDescent="0.2">
      <c r="A291" s="56" t="s">
        <v>15</v>
      </c>
      <c r="B291" s="56" t="s">
        <v>23</v>
      </c>
      <c r="C291" s="57" t="s">
        <v>24</v>
      </c>
      <c r="D291" s="58">
        <v>39</v>
      </c>
      <c r="E291" s="148"/>
      <c r="F291" s="152"/>
      <c r="G291" s="59" t="str">
        <f t="shared" si="64"/>
        <v>A494-A4BA</v>
      </c>
      <c r="H291" s="58" t="str">
        <f t="shared" si="71"/>
        <v>A494</v>
      </c>
      <c r="I291" s="58" t="str">
        <f t="shared" si="72"/>
        <v>A4BA</v>
      </c>
      <c r="J291" s="152"/>
      <c r="K291" s="152"/>
      <c r="L291" s="152"/>
      <c r="M291" s="152"/>
      <c r="N291" s="60" t="s">
        <v>41</v>
      </c>
      <c r="O291" s="62">
        <v>0</v>
      </c>
      <c r="P291" s="61">
        <f t="shared" si="69"/>
        <v>2022.76</v>
      </c>
      <c r="Q291" s="144"/>
      <c r="R291" s="146"/>
      <c r="W291" s="54" t="str">
        <f t="shared" si="70"/>
        <v>mkckdvol -dev IBM.2107-75KYB71 -extpool P0 -cap 65520 -eam rotateexts -sam ese -name ckd_KYB71_#h A494-A4BA</v>
      </c>
    </row>
    <row r="292" spans="1:23" x14ac:dyDescent="0.2">
      <c r="A292" s="56" t="s">
        <v>15</v>
      </c>
      <c r="B292" s="56" t="s">
        <v>29</v>
      </c>
      <c r="C292" s="57" t="s">
        <v>30</v>
      </c>
      <c r="D292" s="58">
        <v>3</v>
      </c>
      <c r="E292" s="148"/>
      <c r="F292" s="152"/>
      <c r="G292" s="59" t="str">
        <f t="shared" si="64"/>
        <v>A4BB-A4BD</v>
      </c>
      <c r="H292" s="58" t="str">
        <f t="shared" si="71"/>
        <v>A4BB</v>
      </c>
      <c r="I292" s="58" t="str">
        <f t="shared" si="72"/>
        <v>A4BD</v>
      </c>
      <c r="J292" s="152"/>
      <c r="K292" s="152"/>
      <c r="L292" s="152"/>
      <c r="M292" s="152"/>
      <c r="N292" s="60" t="s">
        <v>41</v>
      </c>
      <c r="O292" s="62">
        <v>0</v>
      </c>
      <c r="P292" s="61">
        <f t="shared" si="69"/>
        <v>623.78</v>
      </c>
      <c r="Q292" s="144"/>
      <c r="R292" s="146"/>
      <c r="W292" s="54" t="str">
        <f t="shared" si="70"/>
        <v>mkckdvol -dev IBM.2107-75KYB71 -extpool P0 -cap 262668 -eam rotateexts -sam ese -name ckd_KYB71_#h A4BB-A4BD</v>
      </c>
    </row>
    <row r="293" spans="1:23" x14ac:dyDescent="0.2">
      <c r="A293" s="56" t="s">
        <v>15</v>
      </c>
      <c r="B293" s="56" t="s">
        <v>23</v>
      </c>
      <c r="C293" s="57" t="s">
        <v>24</v>
      </c>
      <c r="D293" s="58">
        <v>15</v>
      </c>
      <c r="E293" s="148"/>
      <c r="F293" s="152"/>
      <c r="G293" s="59" t="str">
        <f t="shared" si="64"/>
        <v>A4BE-A4CC</v>
      </c>
      <c r="H293" s="58" t="str">
        <f t="shared" si="71"/>
        <v>A4BE</v>
      </c>
      <c r="I293" s="58" t="str">
        <f t="shared" si="72"/>
        <v>A4CC</v>
      </c>
      <c r="J293" s="152"/>
      <c r="K293" s="152"/>
      <c r="L293" s="152"/>
      <c r="M293" s="152"/>
      <c r="N293" s="60" t="s">
        <v>41</v>
      </c>
      <c r="O293" s="62">
        <v>0</v>
      </c>
      <c r="P293" s="61">
        <f t="shared" si="69"/>
        <v>777.98</v>
      </c>
      <c r="Q293" s="144"/>
      <c r="R293" s="146"/>
      <c r="W293" s="54" t="str">
        <f t="shared" si="70"/>
        <v>mkckdvol -dev IBM.2107-75KYB71 -extpool P0 -cap 65520 -eam rotateexts -sam ese -name ckd_KYB71_#h A4BE-A4CC</v>
      </c>
    </row>
    <row r="294" spans="1:23" x14ac:dyDescent="0.2">
      <c r="A294" s="56" t="s">
        <v>15</v>
      </c>
      <c r="B294" s="56" t="s">
        <v>29</v>
      </c>
      <c r="C294" s="57" t="s">
        <v>30</v>
      </c>
      <c r="D294" s="58">
        <v>3</v>
      </c>
      <c r="E294" s="148"/>
      <c r="F294" s="152"/>
      <c r="G294" s="59" t="str">
        <f t="shared" si="64"/>
        <v>A4CD-A4CF</v>
      </c>
      <c r="H294" s="58" t="str">
        <f t="shared" si="71"/>
        <v>A4CD</v>
      </c>
      <c r="I294" s="58" t="str">
        <f t="shared" si="72"/>
        <v>A4CF</v>
      </c>
      <c r="J294" s="152"/>
      <c r="K294" s="152"/>
      <c r="L294" s="152"/>
      <c r="M294" s="152"/>
      <c r="N294" s="60" t="s">
        <v>41</v>
      </c>
      <c r="O294" s="62">
        <v>0</v>
      </c>
      <c r="P294" s="61">
        <f t="shared" si="69"/>
        <v>623.78</v>
      </c>
      <c r="Q294" s="144"/>
      <c r="R294" s="146"/>
      <c r="W294" s="54" t="str">
        <f t="shared" si="70"/>
        <v>mkckdvol -dev IBM.2107-75KYB71 -extpool P0 -cap 262668 -eam rotateexts -sam ese -name ckd_KYB71_#h A4CD-A4CF</v>
      </c>
    </row>
    <row r="295" spans="1:23" s="25" customFormat="1" ht="12.75" customHeight="1" x14ac:dyDescent="0.2">
      <c r="A295" s="26" t="s">
        <v>15</v>
      </c>
      <c r="B295" s="26" t="s">
        <v>23</v>
      </c>
      <c r="C295" s="27" t="s">
        <v>24</v>
      </c>
      <c r="D295" s="28">
        <v>14</v>
      </c>
      <c r="E295" s="29"/>
      <c r="F295" s="30"/>
      <c r="G295" s="31" t="str">
        <f t="shared" si="64"/>
        <v>A4D0-A4DD</v>
      </c>
      <c r="H295" s="32" t="str">
        <f t="shared" si="71"/>
        <v>A4D0</v>
      </c>
      <c r="I295" s="32" t="str">
        <f t="shared" si="72"/>
        <v>A4DD</v>
      </c>
      <c r="J295" s="31"/>
      <c r="K295" s="33"/>
      <c r="L295" s="34"/>
      <c r="M295" s="33"/>
      <c r="N295" s="31" t="s">
        <v>41</v>
      </c>
      <c r="O295" s="35">
        <v>0</v>
      </c>
      <c r="P295" s="36">
        <f t="shared" si="69"/>
        <v>726.12</v>
      </c>
      <c r="Q295" s="37"/>
      <c r="R295" s="38"/>
      <c r="W295" s="25" t="str">
        <f t="shared" si="70"/>
        <v>mkckdvol -dev IBM.2107-75KYB71 -extpool P0 -cap 65520 -eam rotateexts -sam ese -name ckd_KYB71_#h A4D0-A4DD</v>
      </c>
    </row>
    <row r="296" spans="1:23" x14ac:dyDescent="0.2">
      <c r="A296" s="56" t="s">
        <v>15</v>
      </c>
      <c r="B296" s="56" t="s">
        <v>16</v>
      </c>
      <c r="C296" s="57" t="s">
        <v>17</v>
      </c>
      <c r="D296" s="58">
        <v>1</v>
      </c>
      <c r="E296" s="147">
        <v>222</v>
      </c>
      <c r="F296" s="147" t="str">
        <f>DEC2HEX(HEX2DEC(F286)+1)</f>
        <v>A5</v>
      </c>
      <c r="G296" s="59" t="str">
        <f t="shared" si="64"/>
        <v>A500-A500</v>
      </c>
      <c r="H296" s="58" t="str">
        <f>DEC2HEX(HEX2DEC(H286)+256)</f>
        <v>A500</v>
      </c>
      <c r="I296" s="58" t="str">
        <f>DEC2HEX(HEX2DEC(I286)+256)</f>
        <v>A500</v>
      </c>
      <c r="J296" s="147" t="str">
        <f>DEC2HEX(HEX2DEC(J286)+256)</f>
        <v>65E0</v>
      </c>
      <c r="K296" s="147" t="str">
        <f>DEC2HEX(HEX2DEC(K286)+256)</f>
        <v>65FF</v>
      </c>
      <c r="L296" s="147">
        <f>(HEX2DEC(K296)-HEX2DEC(J296))+1</f>
        <v>32</v>
      </c>
      <c r="M296" s="147" t="str">
        <f>DEC2HEX(HEX2DEC(M286)+256)</f>
        <v>650E</v>
      </c>
      <c r="N296" s="60" t="s">
        <v>41</v>
      </c>
      <c r="O296" s="59" t="s">
        <v>16</v>
      </c>
      <c r="P296" s="61">
        <f t="shared" si="69"/>
        <v>0.88</v>
      </c>
      <c r="Q296" s="143">
        <f>SUM(P296:P304)</f>
        <v>7904.94</v>
      </c>
      <c r="R296" s="145" t="s">
        <v>136</v>
      </c>
      <c r="W296" s="54" t="str">
        <f t="shared" si="70"/>
        <v>mkckdvol -dev IBM.2107-75KYB71 -extpool P1 -cap 1113 -eam rotateexts -sam ese -name ckd_KYB71_#h A500-A500</v>
      </c>
    </row>
    <row r="297" spans="1:23" x14ac:dyDescent="0.2">
      <c r="A297" s="56" t="s">
        <v>15</v>
      </c>
      <c r="B297" s="56" t="s">
        <v>18</v>
      </c>
      <c r="C297" s="57" t="s">
        <v>19</v>
      </c>
      <c r="D297" s="58">
        <v>25</v>
      </c>
      <c r="E297" s="148"/>
      <c r="F297" s="152"/>
      <c r="G297" s="59" t="str">
        <f t="shared" si="64"/>
        <v>A501-A519</v>
      </c>
      <c r="H297" s="58" t="str">
        <f t="shared" ref="H297:H305" si="73">DEC2HEX(HEX2DEC(I296)+1)</f>
        <v>A501</v>
      </c>
      <c r="I297" s="58" t="str">
        <f t="shared" ref="I297:I305" si="74">DEC2HEX(HEX2DEC(H297)+D297-1)</f>
        <v>A519</v>
      </c>
      <c r="J297" s="152"/>
      <c r="K297" s="152"/>
      <c r="L297" s="152"/>
      <c r="M297" s="152"/>
      <c r="N297" s="60" t="s">
        <v>41</v>
      </c>
      <c r="O297" s="62">
        <v>1</v>
      </c>
      <c r="P297" s="61">
        <f t="shared" si="69"/>
        <v>198.24</v>
      </c>
      <c r="Q297" s="144"/>
      <c r="R297" s="146"/>
      <c r="W297" s="54" t="str">
        <f t="shared" si="70"/>
        <v>mkckdvol -dev IBM.2107-75KYB71 -extpool P1 -cap 10017 -eam rotateexts -sam ese -name ckd_KYB71_#h A501-A519</v>
      </c>
    </row>
    <row r="298" spans="1:23" x14ac:dyDescent="0.2">
      <c r="A298" s="56" t="s">
        <v>15</v>
      </c>
      <c r="B298" s="56" t="s">
        <v>23</v>
      </c>
      <c r="C298" s="57" t="s">
        <v>24</v>
      </c>
      <c r="D298" s="58">
        <v>37</v>
      </c>
      <c r="E298" s="148"/>
      <c r="F298" s="152"/>
      <c r="G298" s="59" t="str">
        <f t="shared" si="64"/>
        <v>A51A-A53E</v>
      </c>
      <c r="H298" s="58" t="str">
        <f t="shared" si="73"/>
        <v>A51A</v>
      </c>
      <c r="I298" s="58" t="str">
        <f t="shared" si="74"/>
        <v>A53E</v>
      </c>
      <c r="J298" s="152"/>
      <c r="K298" s="152"/>
      <c r="L298" s="152"/>
      <c r="M298" s="152"/>
      <c r="N298" s="60" t="s">
        <v>41</v>
      </c>
      <c r="O298" s="62">
        <v>1</v>
      </c>
      <c r="P298" s="61">
        <f t="shared" si="69"/>
        <v>1919.03</v>
      </c>
      <c r="Q298" s="144"/>
      <c r="R298" s="146"/>
      <c r="W298" s="54" t="str">
        <f t="shared" si="70"/>
        <v>mkckdvol -dev IBM.2107-75KYB71 -extpool P1 -cap 65520 -eam rotateexts -sam ese -name ckd_KYB71_#h A51A-A53E</v>
      </c>
    </row>
    <row r="299" spans="1:23" x14ac:dyDescent="0.2">
      <c r="A299" s="56" t="s">
        <v>15</v>
      </c>
      <c r="B299" s="56" t="s">
        <v>25</v>
      </c>
      <c r="C299" s="57" t="s">
        <v>26</v>
      </c>
      <c r="D299" s="58">
        <v>65</v>
      </c>
      <c r="E299" s="148"/>
      <c r="F299" s="152"/>
      <c r="G299" s="59" t="str">
        <f t="shared" si="64"/>
        <v>A53F-A57F</v>
      </c>
      <c r="H299" s="58" t="str">
        <f t="shared" si="73"/>
        <v>A53F</v>
      </c>
      <c r="I299" s="58" t="str">
        <f t="shared" si="74"/>
        <v>A57F</v>
      </c>
      <c r="J299" s="152"/>
      <c r="K299" s="152"/>
      <c r="L299" s="152"/>
      <c r="M299" s="152"/>
      <c r="N299" s="60" t="s">
        <v>41</v>
      </c>
      <c r="O299" s="62">
        <v>1</v>
      </c>
      <c r="P299" s="61">
        <f t="shared" si="69"/>
        <v>1685.63</v>
      </c>
      <c r="Q299" s="144"/>
      <c r="R299" s="146"/>
      <c r="W299" s="54" t="str">
        <f t="shared" si="70"/>
        <v>mkckdvol -dev IBM.2107-75KYB71 -extpool P1 -cap 32760 -eam rotateexts -sam ese -name ckd_KYB71_#h A53F-A57F</v>
      </c>
    </row>
    <row r="300" spans="1:23" x14ac:dyDescent="0.2">
      <c r="A300" s="56" t="s">
        <v>15</v>
      </c>
      <c r="B300" s="56" t="s">
        <v>27</v>
      </c>
      <c r="C300" s="57" t="s">
        <v>28</v>
      </c>
      <c r="D300" s="58">
        <v>20</v>
      </c>
      <c r="E300" s="148"/>
      <c r="F300" s="152"/>
      <c r="G300" s="59" t="str">
        <f t="shared" si="64"/>
        <v>A580-A593</v>
      </c>
      <c r="H300" s="58" t="str">
        <f t="shared" si="73"/>
        <v>A580</v>
      </c>
      <c r="I300" s="58" t="str">
        <f t="shared" si="74"/>
        <v>A593</v>
      </c>
      <c r="J300" s="152"/>
      <c r="K300" s="152"/>
      <c r="L300" s="152"/>
      <c r="M300" s="152"/>
      <c r="N300" s="60" t="s">
        <v>41</v>
      </c>
      <c r="O300" s="62">
        <v>1</v>
      </c>
      <c r="P300" s="61">
        <f t="shared" si="69"/>
        <v>52.86</v>
      </c>
      <c r="Q300" s="144"/>
      <c r="R300" s="146"/>
      <c r="W300" s="54" t="str">
        <f t="shared" si="70"/>
        <v>mkckdvol -dev IBM.2107-75KYB71 -extpool P1 -cap 3339 -eam rotateexts -sam ese -name ckd_KYB71_#h A580-A593</v>
      </c>
    </row>
    <row r="301" spans="1:23" x14ac:dyDescent="0.2">
      <c r="A301" s="56" t="s">
        <v>15</v>
      </c>
      <c r="B301" s="56" t="s">
        <v>23</v>
      </c>
      <c r="C301" s="57" t="s">
        <v>24</v>
      </c>
      <c r="D301" s="58">
        <v>39</v>
      </c>
      <c r="E301" s="148"/>
      <c r="F301" s="152"/>
      <c r="G301" s="59" t="str">
        <f t="shared" si="64"/>
        <v>A594-A5BA</v>
      </c>
      <c r="H301" s="58" t="str">
        <f t="shared" si="73"/>
        <v>A594</v>
      </c>
      <c r="I301" s="58" t="str">
        <f t="shared" si="74"/>
        <v>A5BA</v>
      </c>
      <c r="J301" s="152"/>
      <c r="K301" s="152"/>
      <c r="L301" s="152"/>
      <c r="M301" s="152"/>
      <c r="N301" s="60" t="s">
        <v>41</v>
      </c>
      <c r="O301" s="62">
        <v>1</v>
      </c>
      <c r="P301" s="61">
        <f t="shared" si="69"/>
        <v>2022.76</v>
      </c>
      <c r="Q301" s="144"/>
      <c r="R301" s="146"/>
      <c r="W301" s="54" t="str">
        <f t="shared" si="70"/>
        <v>mkckdvol -dev IBM.2107-75KYB71 -extpool P1 -cap 65520 -eam rotateexts -sam ese -name ckd_KYB71_#h A594-A5BA</v>
      </c>
    </row>
    <row r="302" spans="1:23" x14ac:dyDescent="0.2">
      <c r="A302" s="56" t="s">
        <v>15</v>
      </c>
      <c r="B302" s="56" t="s">
        <v>29</v>
      </c>
      <c r="C302" s="57" t="s">
        <v>30</v>
      </c>
      <c r="D302" s="58">
        <v>3</v>
      </c>
      <c r="E302" s="148"/>
      <c r="F302" s="152"/>
      <c r="G302" s="59" t="str">
        <f t="shared" si="64"/>
        <v>A5BB-A5BD</v>
      </c>
      <c r="H302" s="58" t="str">
        <f t="shared" si="73"/>
        <v>A5BB</v>
      </c>
      <c r="I302" s="58" t="str">
        <f t="shared" si="74"/>
        <v>A5BD</v>
      </c>
      <c r="J302" s="152"/>
      <c r="K302" s="152"/>
      <c r="L302" s="152"/>
      <c r="M302" s="152"/>
      <c r="N302" s="60" t="s">
        <v>41</v>
      </c>
      <c r="O302" s="62">
        <v>1</v>
      </c>
      <c r="P302" s="61">
        <f t="shared" si="69"/>
        <v>623.78</v>
      </c>
      <c r="Q302" s="144"/>
      <c r="R302" s="146"/>
      <c r="W302" s="54" t="str">
        <f t="shared" si="70"/>
        <v>mkckdvol -dev IBM.2107-75KYB71 -extpool P1 -cap 262668 -eam rotateexts -sam ese -name ckd_KYB71_#h A5BB-A5BD</v>
      </c>
    </row>
    <row r="303" spans="1:23" x14ac:dyDescent="0.2">
      <c r="A303" s="56" t="s">
        <v>15</v>
      </c>
      <c r="B303" s="56" t="s">
        <v>23</v>
      </c>
      <c r="C303" s="57" t="s">
        <v>24</v>
      </c>
      <c r="D303" s="58">
        <v>15</v>
      </c>
      <c r="E303" s="148"/>
      <c r="F303" s="152"/>
      <c r="G303" s="59" t="str">
        <f t="shared" si="64"/>
        <v>A5BE-A5CC</v>
      </c>
      <c r="H303" s="58" t="str">
        <f t="shared" si="73"/>
        <v>A5BE</v>
      </c>
      <c r="I303" s="58" t="str">
        <f t="shared" si="74"/>
        <v>A5CC</v>
      </c>
      <c r="J303" s="152"/>
      <c r="K303" s="152"/>
      <c r="L303" s="152"/>
      <c r="M303" s="152"/>
      <c r="N303" s="60" t="s">
        <v>41</v>
      </c>
      <c r="O303" s="62">
        <v>1</v>
      </c>
      <c r="P303" s="61">
        <f t="shared" si="69"/>
        <v>777.98</v>
      </c>
      <c r="Q303" s="144"/>
      <c r="R303" s="146"/>
      <c r="W303" s="54" t="str">
        <f t="shared" si="70"/>
        <v>mkckdvol -dev IBM.2107-75KYB71 -extpool P1 -cap 65520 -eam rotateexts -sam ese -name ckd_KYB71_#h A5BE-A5CC</v>
      </c>
    </row>
    <row r="304" spans="1:23" x14ac:dyDescent="0.2">
      <c r="A304" s="56" t="s">
        <v>15</v>
      </c>
      <c r="B304" s="56" t="s">
        <v>29</v>
      </c>
      <c r="C304" s="57" t="s">
        <v>30</v>
      </c>
      <c r="D304" s="58">
        <v>3</v>
      </c>
      <c r="E304" s="148"/>
      <c r="F304" s="152"/>
      <c r="G304" s="59" t="str">
        <f t="shared" si="64"/>
        <v>A5CD-A5CF</v>
      </c>
      <c r="H304" s="58" t="str">
        <f t="shared" si="73"/>
        <v>A5CD</v>
      </c>
      <c r="I304" s="58" t="str">
        <f t="shared" si="74"/>
        <v>A5CF</v>
      </c>
      <c r="J304" s="152"/>
      <c r="K304" s="152"/>
      <c r="L304" s="152"/>
      <c r="M304" s="152"/>
      <c r="N304" s="60" t="s">
        <v>41</v>
      </c>
      <c r="O304" s="62">
        <v>1</v>
      </c>
      <c r="P304" s="61">
        <f t="shared" si="69"/>
        <v>623.78</v>
      </c>
      <c r="Q304" s="144"/>
      <c r="R304" s="146"/>
      <c r="W304" s="54" t="str">
        <f t="shared" si="70"/>
        <v>mkckdvol -dev IBM.2107-75KYB71 -extpool P1 -cap 262668 -eam rotateexts -sam ese -name ckd_KYB71_#h A5CD-A5CF</v>
      </c>
    </row>
    <row r="305" spans="1:23" s="25" customFormat="1" ht="12.75" customHeight="1" x14ac:dyDescent="0.2">
      <c r="A305" s="26" t="s">
        <v>15</v>
      </c>
      <c r="B305" s="26" t="s">
        <v>23</v>
      </c>
      <c r="C305" s="27" t="s">
        <v>24</v>
      </c>
      <c r="D305" s="28">
        <v>14</v>
      </c>
      <c r="E305" s="29"/>
      <c r="F305" s="30"/>
      <c r="G305" s="31" t="str">
        <f t="shared" si="64"/>
        <v>A5D0-A5DD</v>
      </c>
      <c r="H305" s="32" t="str">
        <f t="shared" si="73"/>
        <v>A5D0</v>
      </c>
      <c r="I305" s="32" t="str">
        <f t="shared" si="74"/>
        <v>A5DD</v>
      </c>
      <c r="J305" s="31"/>
      <c r="K305" s="33"/>
      <c r="L305" s="34"/>
      <c r="M305" s="33"/>
      <c r="N305" s="31" t="s">
        <v>41</v>
      </c>
      <c r="O305" s="35">
        <v>1</v>
      </c>
      <c r="P305" s="36">
        <f t="shared" si="69"/>
        <v>726.12</v>
      </c>
      <c r="Q305" s="37"/>
      <c r="R305" s="38"/>
      <c r="W305" s="25" t="str">
        <f t="shared" si="70"/>
        <v>mkckdvol -dev IBM.2107-75KYB71 -extpool P1 -cap 65520 -eam rotateexts -sam ese -name ckd_KYB71_#h A5D0-A5DD</v>
      </c>
    </row>
    <row r="306" spans="1:23" x14ac:dyDescent="0.2">
      <c r="A306" s="56" t="s">
        <v>15</v>
      </c>
      <c r="B306" s="56" t="s">
        <v>16</v>
      </c>
      <c r="C306" s="57" t="s">
        <v>17</v>
      </c>
      <c r="D306" s="58">
        <v>1</v>
      </c>
      <c r="E306" s="147">
        <v>222</v>
      </c>
      <c r="F306" s="147" t="str">
        <f>DEC2HEX(HEX2DEC(F296)+1)</f>
        <v>A6</v>
      </c>
      <c r="G306" s="59" t="str">
        <f t="shared" si="64"/>
        <v>A600-A600</v>
      </c>
      <c r="H306" s="58" t="str">
        <f>DEC2HEX(HEX2DEC(H296)+256)</f>
        <v>A600</v>
      </c>
      <c r="I306" s="58" t="str">
        <f>DEC2HEX(HEX2DEC(I296)+256)</f>
        <v>A600</v>
      </c>
      <c r="J306" s="147" t="str">
        <f>DEC2HEX(HEX2DEC(J296)+256)</f>
        <v>66E0</v>
      </c>
      <c r="K306" s="147" t="str">
        <f>DEC2HEX(HEX2DEC(K296)+256)</f>
        <v>66FF</v>
      </c>
      <c r="L306" s="147">
        <f>(HEX2DEC(K306)-HEX2DEC(J306))+1</f>
        <v>32</v>
      </c>
      <c r="M306" s="147" t="str">
        <f>DEC2HEX(HEX2DEC(M296)+256)</f>
        <v>660E</v>
      </c>
      <c r="N306" s="60" t="s">
        <v>41</v>
      </c>
      <c r="O306" s="59" t="s">
        <v>22</v>
      </c>
      <c r="P306" s="61">
        <f t="shared" si="69"/>
        <v>0.88</v>
      </c>
      <c r="Q306" s="143">
        <f>SUM(P306:P314)</f>
        <v>7904.94</v>
      </c>
      <c r="R306" s="145" t="s">
        <v>136</v>
      </c>
      <c r="W306" s="54" t="str">
        <f t="shared" si="70"/>
        <v>mkckdvol -dev IBM.2107-75KYB71 -extpool P0 -cap 1113 -eam rotateexts -sam ese -name ckd_KYB71_#h A600-A600</v>
      </c>
    </row>
    <row r="307" spans="1:23" x14ac:dyDescent="0.2">
      <c r="A307" s="56" t="s">
        <v>15</v>
      </c>
      <c r="B307" s="56" t="s">
        <v>18</v>
      </c>
      <c r="C307" s="57" t="s">
        <v>19</v>
      </c>
      <c r="D307" s="58">
        <v>25</v>
      </c>
      <c r="E307" s="148"/>
      <c r="F307" s="152"/>
      <c r="G307" s="59" t="str">
        <f t="shared" si="64"/>
        <v>A601-A619</v>
      </c>
      <c r="H307" s="58" t="str">
        <f t="shared" ref="H307:H315" si="75">DEC2HEX(HEX2DEC(I306)+1)</f>
        <v>A601</v>
      </c>
      <c r="I307" s="58" t="str">
        <f t="shared" ref="I307:I315" si="76">DEC2HEX(HEX2DEC(H307)+D307-1)</f>
        <v>A619</v>
      </c>
      <c r="J307" s="152"/>
      <c r="K307" s="152"/>
      <c r="L307" s="152"/>
      <c r="M307" s="152"/>
      <c r="N307" s="60" t="s">
        <v>41</v>
      </c>
      <c r="O307" s="62">
        <v>0</v>
      </c>
      <c r="P307" s="61">
        <f t="shared" si="69"/>
        <v>198.24</v>
      </c>
      <c r="Q307" s="144"/>
      <c r="R307" s="146"/>
      <c r="W307" s="54" t="str">
        <f t="shared" si="70"/>
        <v>mkckdvol -dev IBM.2107-75KYB71 -extpool P0 -cap 10017 -eam rotateexts -sam ese -name ckd_KYB71_#h A601-A619</v>
      </c>
    </row>
    <row r="308" spans="1:23" x14ac:dyDescent="0.2">
      <c r="A308" s="56" t="s">
        <v>15</v>
      </c>
      <c r="B308" s="56" t="s">
        <v>23</v>
      </c>
      <c r="C308" s="57" t="s">
        <v>24</v>
      </c>
      <c r="D308" s="58">
        <v>37</v>
      </c>
      <c r="E308" s="148"/>
      <c r="F308" s="152"/>
      <c r="G308" s="59" t="str">
        <f t="shared" si="64"/>
        <v>A61A-A63E</v>
      </c>
      <c r="H308" s="58" t="str">
        <f t="shared" si="75"/>
        <v>A61A</v>
      </c>
      <c r="I308" s="58" t="str">
        <f t="shared" si="76"/>
        <v>A63E</v>
      </c>
      <c r="J308" s="152"/>
      <c r="K308" s="152"/>
      <c r="L308" s="152"/>
      <c r="M308" s="152"/>
      <c r="N308" s="60" t="s">
        <v>41</v>
      </c>
      <c r="O308" s="62">
        <v>0</v>
      </c>
      <c r="P308" s="61">
        <f t="shared" si="69"/>
        <v>1919.03</v>
      </c>
      <c r="Q308" s="144"/>
      <c r="R308" s="146"/>
      <c r="W308" s="54" t="str">
        <f t="shared" si="70"/>
        <v>mkckdvol -dev IBM.2107-75KYB71 -extpool P0 -cap 65520 -eam rotateexts -sam ese -name ckd_KYB71_#h A61A-A63E</v>
      </c>
    </row>
    <row r="309" spans="1:23" x14ac:dyDescent="0.2">
      <c r="A309" s="56" t="s">
        <v>15</v>
      </c>
      <c r="B309" s="56" t="s">
        <v>25</v>
      </c>
      <c r="C309" s="57" t="s">
        <v>26</v>
      </c>
      <c r="D309" s="58">
        <v>65</v>
      </c>
      <c r="E309" s="148"/>
      <c r="F309" s="152"/>
      <c r="G309" s="59" t="str">
        <f t="shared" si="64"/>
        <v>A63F-A67F</v>
      </c>
      <c r="H309" s="58" t="str">
        <f t="shared" si="75"/>
        <v>A63F</v>
      </c>
      <c r="I309" s="58" t="str">
        <f t="shared" si="76"/>
        <v>A67F</v>
      </c>
      <c r="J309" s="152"/>
      <c r="K309" s="152"/>
      <c r="L309" s="152"/>
      <c r="M309" s="152"/>
      <c r="N309" s="60" t="s">
        <v>41</v>
      </c>
      <c r="O309" s="62">
        <v>0</v>
      </c>
      <c r="P309" s="61">
        <f t="shared" si="69"/>
        <v>1685.63</v>
      </c>
      <c r="Q309" s="144"/>
      <c r="R309" s="146"/>
      <c r="W309" s="54" t="str">
        <f t="shared" si="70"/>
        <v>mkckdvol -dev IBM.2107-75KYB71 -extpool P0 -cap 32760 -eam rotateexts -sam ese -name ckd_KYB71_#h A63F-A67F</v>
      </c>
    </row>
    <row r="310" spans="1:23" x14ac:dyDescent="0.2">
      <c r="A310" s="56" t="s">
        <v>15</v>
      </c>
      <c r="B310" s="56" t="s">
        <v>27</v>
      </c>
      <c r="C310" s="57" t="s">
        <v>28</v>
      </c>
      <c r="D310" s="58">
        <v>20</v>
      </c>
      <c r="E310" s="148"/>
      <c r="F310" s="152"/>
      <c r="G310" s="59" t="str">
        <f t="shared" si="64"/>
        <v>A680-A693</v>
      </c>
      <c r="H310" s="58" t="str">
        <f t="shared" si="75"/>
        <v>A680</v>
      </c>
      <c r="I310" s="58" t="str">
        <f t="shared" si="76"/>
        <v>A693</v>
      </c>
      <c r="J310" s="152"/>
      <c r="K310" s="152"/>
      <c r="L310" s="152"/>
      <c r="M310" s="152"/>
      <c r="N310" s="60" t="s">
        <v>41</v>
      </c>
      <c r="O310" s="62">
        <v>0</v>
      </c>
      <c r="P310" s="61">
        <f t="shared" si="69"/>
        <v>52.86</v>
      </c>
      <c r="Q310" s="144"/>
      <c r="R310" s="146"/>
      <c r="W310" s="54" t="str">
        <f t="shared" si="70"/>
        <v>mkckdvol -dev IBM.2107-75KYB71 -extpool P0 -cap 3339 -eam rotateexts -sam ese -name ckd_KYB71_#h A680-A693</v>
      </c>
    </row>
    <row r="311" spans="1:23" x14ac:dyDescent="0.2">
      <c r="A311" s="56" t="s">
        <v>15</v>
      </c>
      <c r="B311" s="56" t="s">
        <v>23</v>
      </c>
      <c r="C311" s="57" t="s">
        <v>24</v>
      </c>
      <c r="D311" s="58">
        <v>39</v>
      </c>
      <c r="E311" s="148"/>
      <c r="F311" s="152"/>
      <c r="G311" s="59" t="str">
        <f t="shared" si="64"/>
        <v>A694-A6BA</v>
      </c>
      <c r="H311" s="58" t="str">
        <f t="shared" si="75"/>
        <v>A694</v>
      </c>
      <c r="I311" s="58" t="str">
        <f t="shared" si="76"/>
        <v>A6BA</v>
      </c>
      <c r="J311" s="152"/>
      <c r="K311" s="152"/>
      <c r="L311" s="152"/>
      <c r="M311" s="152"/>
      <c r="N311" s="60" t="s">
        <v>41</v>
      </c>
      <c r="O311" s="62">
        <v>0</v>
      </c>
      <c r="P311" s="61">
        <f t="shared" si="69"/>
        <v>2022.76</v>
      </c>
      <c r="Q311" s="144"/>
      <c r="R311" s="146"/>
      <c r="W311" s="54" t="str">
        <f t="shared" si="70"/>
        <v>mkckdvol -dev IBM.2107-75KYB71 -extpool P0 -cap 65520 -eam rotateexts -sam ese -name ckd_KYB71_#h A694-A6BA</v>
      </c>
    </row>
    <row r="312" spans="1:23" x14ac:dyDescent="0.2">
      <c r="A312" s="56" t="s">
        <v>15</v>
      </c>
      <c r="B312" s="56" t="s">
        <v>29</v>
      </c>
      <c r="C312" s="57" t="s">
        <v>30</v>
      </c>
      <c r="D312" s="58">
        <v>3</v>
      </c>
      <c r="E312" s="148"/>
      <c r="F312" s="152"/>
      <c r="G312" s="59" t="str">
        <f t="shared" si="64"/>
        <v>A6BB-A6BD</v>
      </c>
      <c r="H312" s="58" t="str">
        <f t="shared" si="75"/>
        <v>A6BB</v>
      </c>
      <c r="I312" s="58" t="str">
        <f t="shared" si="76"/>
        <v>A6BD</v>
      </c>
      <c r="J312" s="152"/>
      <c r="K312" s="152"/>
      <c r="L312" s="152"/>
      <c r="M312" s="152"/>
      <c r="N312" s="60" t="s">
        <v>41</v>
      </c>
      <c r="O312" s="62">
        <v>0</v>
      </c>
      <c r="P312" s="61">
        <f t="shared" si="69"/>
        <v>623.78</v>
      </c>
      <c r="Q312" s="144"/>
      <c r="R312" s="146"/>
      <c r="W312" s="54" t="str">
        <f t="shared" si="70"/>
        <v>mkckdvol -dev IBM.2107-75KYB71 -extpool P0 -cap 262668 -eam rotateexts -sam ese -name ckd_KYB71_#h A6BB-A6BD</v>
      </c>
    </row>
    <row r="313" spans="1:23" x14ac:dyDescent="0.2">
      <c r="A313" s="56" t="s">
        <v>15</v>
      </c>
      <c r="B313" s="56" t="s">
        <v>23</v>
      </c>
      <c r="C313" s="57" t="s">
        <v>24</v>
      </c>
      <c r="D313" s="58">
        <v>15</v>
      </c>
      <c r="E313" s="148"/>
      <c r="F313" s="152"/>
      <c r="G313" s="59" t="str">
        <f t="shared" si="64"/>
        <v>A6BE-A6CC</v>
      </c>
      <c r="H313" s="58" t="str">
        <f t="shared" si="75"/>
        <v>A6BE</v>
      </c>
      <c r="I313" s="58" t="str">
        <f t="shared" si="76"/>
        <v>A6CC</v>
      </c>
      <c r="J313" s="152"/>
      <c r="K313" s="152"/>
      <c r="L313" s="152"/>
      <c r="M313" s="152"/>
      <c r="N313" s="60" t="s">
        <v>41</v>
      </c>
      <c r="O313" s="62">
        <v>0</v>
      </c>
      <c r="P313" s="61">
        <f t="shared" si="69"/>
        <v>777.98</v>
      </c>
      <c r="Q313" s="144"/>
      <c r="R313" s="146"/>
      <c r="W313" s="54" t="str">
        <f t="shared" si="70"/>
        <v>mkckdvol -dev IBM.2107-75KYB71 -extpool P0 -cap 65520 -eam rotateexts -sam ese -name ckd_KYB71_#h A6BE-A6CC</v>
      </c>
    </row>
    <row r="314" spans="1:23" x14ac:dyDescent="0.2">
      <c r="A314" s="56" t="s">
        <v>15</v>
      </c>
      <c r="B314" s="56" t="s">
        <v>29</v>
      </c>
      <c r="C314" s="57" t="s">
        <v>30</v>
      </c>
      <c r="D314" s="58">
        <v>3</v>
      </c>
      <c r="E314" s="148"/>
      <c r="F314" s="152"/>
      <c r="G314" s="59" t="str">
        <f t="shared" si="64"/>
        <v>A6CD-A6CF</v>
      </c>
      <c r="H314" s="58" t="str">
        <f t="shared" si="75"/>
        <v>A6CD</v>
      </c>
      <c r="I314" s="58" t="str">
        <f t="shared" si="76"/>
        <v>A6CF</v>
      </c>
      <c r="J314" s="152"/>
      <c r="K314" s="152"/>
      <c r="L314" s="152"/>
      <c r="M314" s="152"/>
      <c r="N314" s="60" t="s">
        <v>41</v>
      </c>
      <c r="O314" s="62">
        <v>0</v>
      </c>
      <c r="P314" s="61">
        <f t="shared" si="69"/>
        <v>623.78</v>
      </c>
      <c r="Q314" s="144"/>
      <c r="R314" s="146"/>
      <c r="W314" s="54" t="str">
        <f t="shared" si="70"/>
        <v>mkckdvol -dev IBM.2107-75KYB71 -extpool P0 -cap 262668 -eam rotateexts -sam ese -name ckd_KYB71_#h A6CD-A6CF</v>
      </c>
    </row>
    <row r="315" spans="1:23" s="25" customFormat="1" ht="12.75" customHeight="1" x14ac:dyDescent="0.2">
      <c r="A315" s="26" t="s">
        <v>15</v>
      </c>
      <c r="B315" s="26" t="s">
        <v>23</v>
      </c>
      <c r="C315" s="27" t="s">
        <v>24</v>
      </c>
      <c r="D315" s="28">
        <v>14</v>
      </c>
      <c r="E315" s="29"/>
      <c r="F315" s="30"/>
      <c r="G315" s="31" t="str">
        <f t="shared" si="64"/>
        <v>A6D0-A6DD</v>
      </c>
      <c r="H315" s="32" t="str">
        <f t="shared" si="75"/>
        <v>A6D0</v>
      </c>
      <c r="I315" s="32" t="str">
        <f t="shared" si="76"/>
        <v>A6DD</v>
      </c>
      <c r="J315" s="31"/>
      <c r="K315" s="33"/>
      <c r="L315" s="34"/>
      <c r="M315" s="33"/>
      <c r="N315" s="31" t="s">
        <v>41</v>
      </c>
      <c r="O315" s="35">
        <v>0</v>
      </c>
      <c r="P315" s="36">
        <f t="shared" si="69"/>
        <v>726.12</v>
      </c>
      <c r="Q315" s="37"/>
      <c r="R315" s="38"/>
      <c r="W315" s="25" t="str">
        <f t="shared" si="70"/>
        <v>mkckdvol -dev IBM.2107-75KYB71 -extpool P0 -cap 65520 -eam rotateexts -sam ese -name ckd_KYB71_#h A6D0-A6DD</v>
      </c>
    </row>
    <row r="316" spans="1:23" x14ac:dyDescent="0.2">
      <c r="A316" s="56" t="s">
        <v>15</v>
      </c>
      <c r="B316" s="56" t="s">
        <v>16</v>
      </c>
      <c r="C316" s="57" t="s">
        <v>17</v>
      </c>
      <c r="D316" s="58">
        <v>1</v>
      </c>
      <c r="E316" s="147">
        <v>222</v>
      </c>
      <c r="F316" s="147" t="str">
        <f>DEC2HEX(HEX2DEC(F306)+1)</f>
        <v>A7</v>
      </c>
      <c r="G316" s="59" t="str">
        <f t="shared" si="64"/>
        <v>A700-A700</v>
      </c>
      <c r="H316" s="58" t="str">
        <f>DEC2HEX(HEX2DEC(H306)+256)</f>
        <v>A700</v>
      </c>
      <c r="I316" s="58" t="str">
        <f>DEC2HEX(HEX2DEC(I306)+256)</f>
        <v>A700</v>
      </c>
      <c r="J316" s="147" t="str">
        <f>DEC2HEX(HEX2DEC(J306)+256)</f>
        <v>67E0</v>
      </c>
      <c r="K316" s="147" t="str">
        <f>DEC2HEX(HEX2DEC(K306)+256)</f>
        <v>67FF</v>
      </c>
      <c r="L316" s="147">
        <f>(HEX2DEC(K316)-HEX2DEC(J316))+1</f>
        <v>32</v>
      </c>
      <c r="M316" s="147" t="str">
        <f>DEC2HEX(HEX2DEC(M306)+256)</f>
        <v>670E</v>
      </c>
      <c r="N316" s="60" t="s">
        <v>41</v>
      </c>
      <c r="O316" s="59" t="s">
        <v>16</v>
      </c>
      <c r="P316" s="61">
        <f t="shared" si="69"/>
        <v>0.88</v>
      </c>
      <c r="Q316" s="143">
        <f>SUM(P316:P324)</f>
        <v>7904.94</v>
      </c>
      <c r="R316" s="145" t="s">
        <v>136</v>
      </c>
      <c r="W316" s="54" t="str">
        <f t="shared" si="70"/>
        <v>mkckdvol -dev IBM.2107-75KYB71 -extpool P1 -cap 1113 -eam rotateexts -sam ese -name ckd_KYB71_#h A700-A700</v>
      </c>
    </row>
    <row r="317" spans="1:23" x14ac:dyDescent="0.2">
      <c r="A317" s="56" t="s">
        <v>15</v>
      </c>
      <c r="B317" s="56" t="s">
        <v>18</v>
      </c>
      <c r="C317" s="57" t="s">
        <v>19</v>
      </c>
      <c r="D317" s="58">
        <v>25</v>
      </c>
      <c r="E317" s="148"/>
      <c r="F317" s="152"/>
      <c r="G317" s="59" t="str">
        <f t="shared" si="64"/>
        <v>A701-A719</v>
      </c>
      <c r="H317" s="58" t="str">
        <f t="shared" ref="H317:H325" si="77">DEC2HEX(HEX2DEC(I316)+1)</f>
        <v>A701</v>
      </c>
      <c r="I317" s="58" t="str">
        <f t="shared" ref="I317:I325" si="78">DEC2HEX(HEX2DEC(H317)+D317-1)</f>
        <v>A719</v>
      </c>
      <c r="J317" s="152"/>
      <c r="K317" s="152"/>
      <c r="L317" s="152"/>
      <c r="M317" s="152"/>
      <c r="N317" s="60" t="s">
        <v>41</v>
      </c>
      <c r="O317" s="62">
        <v>1</v>
      </c>
      <c r="P317" s="61">
        <f t="shared" si="69"/>
        <v>198.24</v>
      </c>
      <c r="Q317" s="144"/>
      <c r="R317" s="146"/>
      <c r="W317" s="54" t="str">
        <f t="shared" si="70"/>
        <v>mkckdvol -dev IBM.2107-75KYB71 -extpool P1 -cap 10017 -eam rotateexts -sam ese -name ckd_KYB71_#h A701-A719</v>
      </c>
    </row>
    <row r="318" spans="1:23" x14ac:dyDescent="0.2">
      <c r="A318" s="56" t="s">
        <v>15</v>
      </c>
      <c r="B318" s="56" t="s">
        <v>23</v>
      </c>
      <c r="C318" s="57" t="s">
        <v>24</v>
      </c>
      <c r="D318" s="58">
        <v>37</v>
      </c>
      <c r="E318" s="148"/>
      <c r="F318" s="152"/>
      <c r="G318" s="59" t="str">
        <f t="shared" si="64"/>
        <v>A71A-A73E</v>
      </c>
      <c r="H318" s="58" t="str">
        <f t="shared" si="77"/>
        <v>A71A</v>
      </c>
      <c r="I318" s="58" t="str">
        <f t="shared" si="78"/>
        <v>A73E</v>
      </c>
      <c r="J318" s="152"/>
      <c r="K318" s="152"/>
      <c r="L318" s="152"/>
      <c r="M318" s="152"/>
      <c r="N318" s="60" t="s">
        <v>41</v>
      </c>
      <c r="O318" s="62">
        <v>1</v>
      </c>
      <c r="P318" s="61">
        <f t="shared" si="69"/>
        <v>1919.03</v>
      </c>
      <c r="Q318" s="144"/>
      <c r="R318" s="146"/>
      <c r="W318" s="54" t="str">
        <f t="shared" si="70"/>
        <v>mkckdvol -dev IBM.2107-75KYB71 -extpool P1 -cap 65520 -eam rotateexts -sam ese -name ckd_KYB71_#h A71A-A73E</v>
      </c>
    </row>
    <row r="319" spans="1:23" x14ac:dyDescent="0.2">
      <c r="A319" s="56" t="s">
        <v>15</v>
      </c>
      <c r="B319" s="56" t="s">
        <v>25</v>
      </c>
      <c r="C319" s="57" t="s">
        <v>26</v>
      </c>
      <c r="D319" s="58">
        <v>65</v>
      </c>
      <c r="E319" s="148"/>
      <c r="F319" s="152"/>
      <c r="G319" s="59" t="str">
        <f t="shared" si="64"/>
        <v>A73F-A77F</v>
      </c>
      <c r="H319" s="58" t="str">
        <f t="shared" si="77"/>
        <v>A73F</v>
      </c>
      <c r="I319" s="58" t="str">
        <f t="shared" si="78"/>
        <v>A77F</v>
      </c>
      <c r="J319" s="152"/>
      <c r="K319" s="152"/>
      <c r="L319" s="152"/>
      <c r="M319" s="152"/>
      <c r="N319" s="60" t="s">
        <v>41</v>
      </c>
      <c r="O319" s="62">
        <v>1</v>
      </c>
      <c r="P319" s="61">
        <f t="shared" si="69"/>
        <v>1685.63</v>
      </c>
      <c r="Q319" s="144"/>
      <c r="R319" s="146"/>
      <c r="W319" s="54" t="str">
        <f t="shared" si="70"/>
        <v>mkckdvol -dev IBM.2107-75KYB71 -extpool P1 -cap 32760 -eam rotateexts -sam ese -name ckd_KYB71_#h A73F-A77F</v>
      </c>
    </row>
    <row r="320" spans="1:23" x14ac:dyDescent="0.2">
      <c r="A320" s="56" t="s">
        <v>15</v>
      </c>
      <c r="B320" s="56" t="s">
        <v>27</v>
      </c>
      <c r="C320" s="57" t="s">
        <v>28</v>
      </c>
      <c r="D320" s="58">
        <v>20</v>
      </c>
      <c r="E320" s="148"/>
      <c r="F320" s="152"/>
      <c r="G320" s="59" t="str">
        <f t="shared" si="64"/>
        <v>A780-A793</v>
      </c>
      <c r="H320" s="58" t="str">
        <f t="shared" si="77"/>
        <v>A780</v>
      </c>
      <c r="I320" s="58" t="str">
        <f t="shared" si="78"/>
        <v>A793</v>
      </c>
      <c r="J320" s="152"/>
      <c r="K320" s="152"/>
      <c r="L320" s="152"/>
      <c r="M320" s="152"/>
      <c r="N320" s="60" t="s">
        <v>41</v>
      </c>
      <c r="O320" s="62">
        <v>1</v>
      </c>
      <c r="P320" s="61">
        <f t="shared" si="69"/>
        <v>52.86</v>
      </c>
      <c r="Q320" s="144"/>
      <c r="R320" s="146"/>
      <c r="W320" s="54" t="str">
        <f t="shared" si="70"/>
        <v>mkckdvol -dev IBM.2107-75KYB71 -extpool P1 -cap 3339 -eam rotateexts -sam ese -name ckd_KYB71_#h A780-A793</v>
      </c>
    </row>
    <row r="321" spans="1:23" x14ac:dyDescent="0.2">
      <c r="A321" s="56" t="s">
        <v>15</v>
      </c>
      <c r="B321" s="56" t="s">
        <v>23</v>
      </c>
      <c r="C321" s="57" t="s">
        <v>24</v>
      </c>
      <c r="D321" s="58">
        <v>39</v>
      </c>
      <c r="E321" s="148"/>
      <c r="F321" s="152"/>
      <c r="G321" s="59" t="str">
        <f t="shared" si="64"/>
        <v>A794-A7BA</v>
      </c>
      <c r="H321" s="58" t="str">
        <f t="shared" si="77"/>
        <v>A794</v>
      </c>
      <c r="I321" s="58" t="str">
        <f t="shared" si="78"/>
        <v>A7BA</v>
      </c>
      <c r="J321" s="152"/>
      <c r="K321" s="152"/>
      <c r="L321" s="152"/>
      <c r="M321" s="152"/>
      <c r="N321" s="60" t="s">
        <v>41</v>
      </c>
      <c r="O321" s="62">
        <v>1</v>
      </c>
      <c r="P321" s="61">
        <f t="shared" si="69"/>
        <v>2022.76</v>
      </c>
      <c r="Q321" s="144"/>
      <c r="R321" s="146"/>
      <c r="W321" s="54" t="str">
        <f t="shared" si="70"/>
        <v>mkckdvol -dev IBM.2107-75KYB71 -extpool P1 -cap 65520 -eam rotateexts -sam ese -name ckd_KYB71_#h A794-A7BA</v>
      </c>
    </row>
    <row r="322" spans="1:23" x14ac:dyDescent="0.2">
      <c r="A322" s="56" t="s">
        <v>15</v>
      </c>
      <c r="B322" s="56" t="s">
        <v>29</v>
      </c>
      <c r="C322" s="57" t="s">
        <v>30</v>
      </c>
      <c r="D322" s="58">
        <v>3</v>
      </c>
      <c r="E322" s="148"/>
      <c r="F322" s="152"/>
      <c r="G322" s="59" t="str">
        <f t="shared" ref="G322:G385" si="79">CONCATENATE(H322,"-",I322)</f>
        <v>A7BB-A7BD</v>
      </c>
      <c r="H322" s="58" t="str">
        <f t="shared" si="77"/>
        <v>A7BB</v>
      </c>
      <c r="I322" s="58" t="str">
        <f t="shared" si="78"/>
        <v>A7BD</v>
      </c>
      <c r="J322" s="152"/>
      <c r="K322" s="152"/>
      <c r="L322" s="152"/>
      <c r="M322" s="152"/>
      <c r="N322" s="60" t="s">
        <v>41</v>
      </c>
      <c r="O322" s="62">
        <v>1</v>
      </c>
      <c r="P322" s="61">
        <f t="shared" si="69"/>
        <v>623.78</v>
      </c>
      <c r="Q322" s="144"/>
      <c r="R322" s="146"/>
      <c r="W322" s="54" t="str">
        <f t="shared" si="70"/>
        <v>mkckdvol -dev IBM.2107-75KYB71 -extpool P1 -cap 262668 -eam rotateexts -sam ese -name ckd_KYB71_#h A7BB-A7BD</v>
      </c>
    </row>
    <row r="323" spans="1:23" x14ac:dyDescent="0.2">
      <c r="A323" s="56" t="s">
        <v>15</v>
      </c>
      <c r="B323" s="56" t="s">
        <v>23</v>
      </c>
      <c r="C323" s="57" t="s">
        <v>24</v>
      </c>
      <c r="D323" s="58">
        <v>15</v>
      </c>
      <c r="E323" s="148"/>
      <c r="F323" s="152"/>
      <c r="G323" s="59" t="str">
        <f t="shared" si="79"/>
        <v>A7BE-A7CC</v>
      </c>
      <c r="H323" s="58" t="str">
        <f t="shared" si="77"/>
        <v>A7BE</v>
      </c>
      <c r="I323" s="58" t="str">
        <f t="shared" si="78"/>
        <v>A7CC</v>
      </c>
      <c r="J323" s="152"/>
      <c r="K323" s="152"/>
      <c r="L323" s="152"/>
      <c r="M323" s="152"/>
      <c r="N323" s="60" t="s">
        <v>41</v>
      </c>
      <c r="O323" s="62">
        <v>1</v>
      </c>
      <c r="P323" s="61">
        <f t="shared" si="69"/>
        <v>777.98</v>
      </c>
      <c r="Q323" s="144"/>
      <c r="R323" s="146"/>
      <c r="W323" s="54" t="str">
        <f t="shared" si="70"/>
        <v>mkckdvol -dev IBM.2107-75KYB71 -extpool P1 -cap 65520 -eam rotateexts -sam ese -name ckd_KYB71_#h A7BE-A7CC</v>
      </c>
    </row>
    <row r="324" spans="1:23" x14ac:dyDescent="0.2">
      <c r="A324" s="56" t="s">
        <v>15</v>
      </c>
      <c r="B324" s="56" t="s">
        <v>29</v>
      </c>
      <c r="C324" s="57" t="s">
        <v>30</v>
      </c>
      <c r="D324" s="58">
        <v>3</v>
      </c>
      <c r="E324" s="148"/>
      <c r="F324" s="152"/>
      <c r="G324" s="59" t="str">
        <f t="shared" si="79"/>
        <v>A7CD-A7CF</v>
      </c>
      <c r="H324" s="58" t="str">
        <f t="shared" si="77"/>
        <v>A7CD</v>
      </c>
      <c r="I324" s="58" t="str">
        <f t="shared" si="78"/>
        <v>A7CF</v>
      </c>
      <c r="J324" s="152"/>
      <c r="K324" s="152"/>
      <c r="L324" s="152"/>
      <c r="M324" s="152"/>
      <c r="N324" s="60" t="s">
        <v>41</v>
      </c>
      <c r="O324" s="62">
        <v>1</v>
      </c>
      <c r="P324" s="61">
        <f t="shared" si="69"/>
        <v>623.78</v>
      </c>
      <c r="Q324" s="144"/>
      <c r="R324" s="146"/>
      <c r="W324" s="54" t="str">
        <f t="shared" si="70"/>
        <v>mkckdvol -dev IBM.2107-75KYB71 -extpool P1 -cap 262668 -eam rotateexts -sam ese -name ckd_KYB71_#h A7CD-A7CF</v>
      </c>
    </row>
    <row r="325" spans="1:23" s="25" customFormat="1" ht="12.75" customHeight="1" x14ac:dyDescent="0.2">
      <c r="A325" s="26" t="s">
        <v>15</v>
      </c>
      <c r="B325" s="26" t="s">
        <v>23</v>
      </c>
      <c r="C325" s="27" t="s">
        <v>24</v>
      </c>
      <c r="D325" s="28">
        <v>14</v>
      </c>
      <c r="E325" s="29"/>
      <c r="F325" s="30"/>
      <c r="G325" s="31" t="str">
        <f t="shared" si="79"/>
        <v>A7D0-A7DD</v>
      </c>
      <c r="H325" s="32" t="str">
        <f t="shared" si="77"/>
        <v>A7D0</v>
      </c>
      <c r="I325" s="32" t="str">
        <f t="shared" si="78"/>
        <v>A7DD</v>
      </c>
      <c r="J325" s="31"/>
      <c r="K325" s="33"/>
      <c r="L325" s="34"/>
      <c r="M325" s="33"/>
      <c r="N325" s="31" t="s">
        <v>41</v>
      </c>
      <c r="O325" s="35">
        <v>1</v>
      </c>
      <c r="P325" s="36">
        <f t="shared" si="69"/>
        <v>726.12</v>
      </c>
      <c r="Q325" s="37"/>
      <c r="R325" s="38"/>
      <c r="W325" s="25" t="str">
        <f t="shared" si="70"/>
        <v>mkckdvol -dev IBM.2107-75KYB71 -extpool P1 -cap 65520 -eam rotateexts -sam ese -name ckd_KYB71_#h A7D0-A7DD</v>
      </c>
    </row>
    <row r="326" spans="1:23" x14ac:dyDescent="0.2">
      <c r="A326" s="56" t="s">
        <v>15</v>
      </c>
      <c r="B326" s="56" t="s">
        <v>16</v>
      </c>
      <c r="C326" s="57" t="s">
        <v>17</v>
      </c>
      <c r="D326" s="58">
        <v>1</v>
      </c>
      <c r="E326" s="147">
        <v>222</v>
      </c>
      <c r="F326" s="147" t="str">
        <f>DEC2HEX(HEX2DEC(F316)+1)</f>
        <v>A8</v>
      </c>
      <c r="G326" s="59" t="str">
        <f t="shared" si="79"/>
        <v>A800-A800</v>
      </c>
      <c r="H326" s="58" t="str">
        <f>DEC2HEX(HEX2DEC(H316)+256)</f>
        <v>A800</v>
      </c>
      <c r="I326" s="58" t="str">
        <f>DEC2HEX(HEX2DEC(I316)+256)</f>
        <v>A800</v>
      </c>
      <c r="J326" s="147" t="str">
        <f>DEC2HEX(HEX2DEC(J316)+256)</f>
        <v>68E0</v>
      </c>
      <c r="K326" s="147" t="str">
        <f>DEC2HEX(HEX2DEC(K316)+256)</f>
        <v>68FF</v>
      </c>
      <c r="L326" s="147">
        <f>(HEX2DEC(K326)-HEX2DEC(J326))+1</f>
        <v>32</v>
      </c>
      <c r="M326" s="147" t="str">
        <f>DEC2HEX(HEX2DEC(M316)+256)</f>
        <v>680E</v>
      </c>
      <c r="N326" s="60" t="s">
        <v>41</v>
      </c>
      <c r="O326" s="59" t="s">
        <v>22</v>
      </c>
      <c r="P326" s="61">
        <f t="shared" si="69"/>
        <v>0.88</v>
      </c>
      <c r="Q326" s="143">
        <f>SUM(P326:P334)</f>
        <v>7904.94</v>
      </c>
      <c r="R326" s="145" t="s">
        <v>136</v>
      </c>
      <c r="W326" s="54" t="str">
        <f t="shared" si="70"/>
        <v>mkckdvol -dev IBM.2107-75KYB71 -extpool P0 -cap 1113 -eam rotateexts -sam ese -name ckd_KYB71_#h A800-A800</v>
      </c>
    </row>
    <row r="327" spans="1:23" x14ac:dyDescent="0.2">
      <c r="A327" s="56" t="s">
        <v>15</v>
      </c>
      <c r="B327" s="56" t="s">
        <v>18</v>
      </c>
      <c r="C327" s="57" t="s">
        <v>19</v>
      </c>
      <c r="D327" s="58">
        <v>25</v>
      </c>
      <c r="E327" s="148"/>
      <c r="F327" s="152"/>
      <c r="G327" s="59" t="str">
        <f t="shared" si="79"/>
        <v>A801-A819</v>
      </c>
      <c r="H327" s="58" t="str">
        <f t="shared" ref="H327:H335" si="80">DEC2HEX(HEX2DEC(I326)+1)</f>
        <v>A801</v>
      </c>
      <c r="I327" s="58" t="str">
        <f t="shared" ref="I327:I335" si="81">DEC2HEX(HEX2DEC(H327)+D327-1)</f>
        <v>A819</v>
      </c>
      <c r="J327" s="152"/>
      <c r="K327" s="152"/>
      <c r="L327" s="152"/>
      <c r="M327" s="152"/>
      <c r="N327" s="60" t="s">
        <v>41</v>
      </c>
      <c r="O327" s="62">
        <v>0</v>
      </c>
      <c r="P327" s="61">
        <f t="shared" si="69"/>
        <v>198.24</v>
      </c>
      <c r="Q327" s="144"/>
      <c r="R327" s="146"/>
      <c r="W327" s="54" t="str">
        <f t="shared" si="70"/>
        <v>mkckdvol -dev IBM.2107-75KYB71 -extpool P0 -cap 10017 -eam rotateexts -sam ese -name ckd_KYB71_#h A801-A819</v>
      </c>
    </row>
    <row r="328" spans="1:23" x14ac:dyDescent="0.2">
      <c r="A328" s="56" t="s">
        <v>15</v>
      </c>
      <c r="B328" s="56" t="s">
        <v>23</v>
      </c>
      <c r="C328" s="57" t="s">
        <v>24</v>
      </c>
      <c r="D328" s="58">
        <v>37</v>
      </c>
      <c r="E328" s="148"/>
      <c r="F328" s="152"/>
      <c r="G328" s="59" t="str">
        <f t="shared" si="79"/>
        <v>A81A-A83E</v>
      </c>
      <c r="H328" s="58" t="str">
        <f t="shared" si="80"/>
        <v>A81A</v>
      </c>
      <c r="I328" s="58" t="str">
        <f t="shared" si="81"/>
        <v>A83E</v>
      </c>
      <c r="J328" s="152"/>
      <c r="K328" s="152"/>
      <c r="L328" s="152"/>
      <c r="M328" s="152"/>
      <c r="N328" s="60" t="s">
        <v>41</v>
      </c>
      <c r="O328" s="62">
        <v>0</v>
      </c>
      <c r="P328" s="61">
        <f t="shared" si="69"/>
        <v>1919.03</v>
      </c>
      <c r="Q328" s="144"/>
      <c r="R328" s="146"/>
      <c r="W328" s="54" t="str">
        <f t="shared" si="70"/>
        <v>mkckdvol -dev IBM.2107-75KYB71 -extpool P0 -cap 65520 -eam rotateexts -sam ese -name ckd_KYB71_#h A81A-A83E</v>
      </c>
    </row>
    <row r="329" spans="1:23" x14ac:dyDescent="0.2">
      <c r="A329" s="56" t="s">
        <v>15</v>
      </c>
      <c r="B329" s="56" t="s">
        <v>25</v>
      </c>
      <c r="C329" s="57" t="s">
        <v>26</v>
      </c>
      <c r="D329" s="58">
        <v>65</v>
      </c>
      <c r="E329" s="148"/>
      <c r="F329" s="152"/>
      <c r="G329" s="59" t="str">
        <f t="shared" si="79"/>
        <v>A83F-A87F</v>
      </c>
      <c r="H329" s="58" t="str">
        <f t="shared" si="80"/>
        <v>A83F</v>
      </c>
      <c r="I329" s="58" t="str">
        <f t="shared" si="81"/>
        <v>A87F</v>
      </c>
      <c r="J329" s="152"/>
      <c r="K329" s="152"/>
      <c r="L329" s="152"/>
      <c r="M329" s="152"/>
      <c r="N329" s="60" t="s">
        <v>41</v>
      </c>
      <c r="O329" s="62">
        <v>0</v>
      </c>
      <c r="P329" s="61">
        <f t="shared" si="69"/>
        <v>1685.63</v>
      </c>
      <c r="Q329" s="144"/>
      <c r="R329" s="146"/>
      <c r="W329" s="54" t="str">
        <f t="shared" si="70"/>
        <v>mkckdvol -dev IBM.2107-75KYB71 -extpool P0 -cap 32760 -eam rotateexts -sam ese -name ckd_KYB71_#h A83F-A87F</v>
      </c>
    </row>
    <row r="330" spans="1:23" x14ac:dyDescent="0.2">
      <c r="A330" s="56" t="s">
        <v>15</v>
      </c>
      <c r="B330" s="56" t="s">
        <v>27</v>
      </c>
      <c r="C330" s="57" t="s">
        <v>28</v>
      </c>
      <c r="D330" s="58">
        <v>20</v>
      </c>
      <c r="E330" s="148"/>
      <c r="F330" s="152"/>
      <c r="G330" s="59" t="str">
        <f t="shared" si="79"/>
        <v>A880-A893</v>
      </c>
      <c r="H330" s="58" t="str">
        <f t="shared" si="80"/>
        <v>A880</v>
      </c>
      <c r="I330" s="58" t="str">
        <f t="shared" si="81"/>
        <v>A893</v>
      </c>
      <c r="J330" s="152"/>
      <c r="K330" s="152"/>
      <c r="L330" s="152"/>
      <c r="M330" s="152"/>
      <c r="N330" s="60" t="s">
        <v>41</v>
      </c>
      <c r="O330" s="62">
        <v>0</v>
      </c>
      <c r="P330" s="61">
        <f t="shared" si="69"/>
        <v>52.86</v>
      </c>
      <c r="Q330" s="144"/>
      <c r="R330" s="146"/>
      <c r="W330" s="54" t="str">
        <f t="shared" si="70"/>
        <v>mkckdvol -dev IBM.2107-75KYB71 -extpool P0 -cap 3339 -eam rotateexts -sam ese -name ckd_KYB71_#h A880-A893</v>
      </c>
    </row>
    <row r="331" spans="1:23" x14ac:dyDescent="0.2">
      <c r="A331" s="56" t="s">
        <v>15</v>
      </c>
      <c r="B331" s="56" t="s">
        <v>23</v>
      </c>
      <c r="C331" s="57" t="s">
        <v>24</v>
      </c>
      <c r="D331" s="58">
        <v>39</v>
      </c>
      <c r="E331" s="148"/>
      <c r="F331" s="152"/>
      <c r="G331" s="59" t="str">
        <f t="shared" si="79"/>
        <v>A894-A8BA</v>
      </c>
      <c r="H331" s="58" t="str">
        <f t="shared" si="80"/>
        <v>A894</v>
      </c>
      <c r="I331" s="58" t="str">
        <f t="shared" si="81"/>
        <v>A8BA</v>
      </c>
      <c r="J331" s="152"/>
      <c r="K331" s="152"/>
      <c r="L331" s="152"/>
      <c r="M331" s="152"/>
      <c r="N331" s="60" t="s">
        <v>41</v>
      </c>
      <c r="O331" s="62">
        <v>0</v>
      </c>
      <c r="P331" s="61">
        <f t="shared" si="69"/>
        <v>2022.76</v>
      </c>
      <c r="Q331" s="144"/>
      <c r="R331" s="146"/>
      <c r="W331" s="54" t="str">
        <f t="shared" si="70"/>
        <v>mkckdvol -dev IBM.2107-75KYB71 -extpool P0 -cap 65520 -eam rotateexts -sam ese -name ckd_KYB71_#h A894-A8BA</v>
      </c>
    </row>
    <row r="332" spans="1:23" x14ac:dyDescent="0.2">
      <c r="A332" s="56" t="s">
        <v>15</v>
      </c>
      <c r="B332" s="56" t="s">
        <v>29</v>
      </c>
      <c r="C332" s="57" t="s">
        <v>30</v>
      </c>
      <c r="D332" s="58">
        <v>3</v>
      </c>
      <c r="E332" s="148"/>
      <c r="F332" s="152"/>
      <c r="G332" s="59" t="str">
        <f t="shared" si="79"/>
        <v>A8BB-A8BD</v>
      </c>
      <c r="H332" s="58" t="str">
        <f t="shared" si="80"/>
        <v>A8BB</v>
      </c>
      <c r="I332" s="58" t="str">
        <f t="shared" si="81"/>
        <v>A8BD</v>
      </c>
      <c r="J332" s="152"/>
      <c r="K332" s="152"/>
      <c r="L332" s="152"/>
      <c r="M332" s="152"/>
      <c r="N332" s="60" t="s">
        <v>41</v>
      </c>
      <c r="O332" s="62">
        <v>0</v>
      </c>
      <c r="P332" s="61">
        <f t="shared" si="69"/>
        <v>623.78</v>
      </c>
      <c r="Q332" s="144"/>
      <c r="R332" s="146"/>
      <c r="W332" s="54" t="str">
        <f t="shared" si="70"/>
        <v>mkckdvol -dev IBM.2107-75KYB71 -extpool P0 -cap 262668 -eam rotateexts -sam ese -name ckd_KYB71_#h A8BB-A8BD</v>
      </c>
    </row>
    <row r="333" spans="1:23" x14ac:dyDescent="0.2">
      <c r="A333" s="56" t="s">
        <v>15</v>
      </c>
      <c r="B333" s="56" t="s">
        <v>23</v>
      </c>
      <c r="C333" s="57" t="s">
        <v>24</v>
      </c>
      <c r="D333" s="58">
        <v>15</v>
      </c>
      <c r="E333" s="148"/>
      <c r="F333" s="152"/>
      <c r="G333" s="59" t="str">
        <f t="shared" si="79"/>
        <v>A8BE-A8CC</v>
      </c>
      <c r="H333" s="58" t="str">
        <f t="shared" si="80"/>
        <v>A8BE</v>
      </c>
      <c r="I333" s="58" t="str">
        <f t="shared" si="81"/>
        <v>A8CC</v>
      </c>
      <c r="J333" s="152"/>
      <c r="K333" s="152"/>
      <c r="L333" s="152"/>
      <c r="M333" s="152"/>
      <c r="N333" s="60" t="s">
        <v>41</v>
      </c>
      <c r="O333" s="62">
        <v>0</v>
      </c>
      <c r="P333" s="61">
        <f t="shared" si="69"/>
        <v>777.98</v>
      </c>
      <c r="Q333" s="144"/>
      <c r="R333" s="146"/>
      <c r="W333" s="54" t="str">
        <f t="shared" si="70"/>
        <v>mkckdvol -dev IBM.2107-75KYB71 -extpool P0 -cap 65520 -eam rotateexts -sam ese -name ckd_KYB71_#h A8BE-A8CC</v>
      </c>
    </row>
    <row r="334" spans="1:23" x14ac:dyDescent="0.2">
      <c r="A334" s="56" t="s">
        <v>15</v>
      </c>
      <c r="B334" s="56" t="s">
        <v>29</v>
      </c>
      <c r="C334" s="57" t="s">
        <v>30</v>
      </c>
      <c r="D334" s="58">
        <v>3</v>
      </c>
      <c r="E334" s="148"/>
      <c r="F334" s="152"/>
      <c r="G334" s="59" t="str">
        <f t="shared" si="79"/>
        <v>A8CD-A8CF</v>
      </c>
      <c r="H334" s="58" t="str">
        <f t="shared" si="80"/>
        <v>A8CD</v>
      </c>
      <c r="I334" s="58" t="str">
        <f t="shared" si="81"/>
        <v>A8CF</v>
      </c>
      <c r="J334" s="152"/>
      <c r="K334" s="152"/>
      <c r="L334" s="152"/>
      <c r="M334" s="152"/>
      <c r="N334" s="60" t="s">
        <v>41</v>
      </c>
      <c r="O334" s="62">
        <v>0</v>
      </c>
      <c r="P334" s="61">
        <f t="shared" si="69"/>
        <v>623.78</v>
      </c>
      <c r="Q334" s="144"/>
      <c r="R334" s="146"/>
      <c r="W334" s="54" t="str">
        <f t="shared" si="70"/>
        <v>mkckdvol -dev IBM.2107-75KYB71 -extpool P0 -cap 262668 -eam rotateexts -sam ese -name ckd_KYB71_#h A8CD-A8CF</v>
      </c>
    </row>
    <row r="335" spans="1:23" s="25" customFormat="1" ht="12.75" customHeight="1" x14ac:dyDescent="0.2">
      <c r="A335" s="26" t="s">
        <v>15</v>
      </c>
      <c r="B335" s="26" t="s">
        <v>23</v>
      </c>
      <c r="C335" s="27" t="s">
        <v>24</v>
      </c>
      <c r="D335" s="28">
        <v>14</v>
      </c>
      <c r="E335" s="29"/>
      <c r="F335" s="30"/>
      <c r="G335" s="31" t="str">
        <f t="shared" si="79"/>
        <v>A8D0-A8DD</v>
      </c>
      <c r="H335" s="32" t="str">
        <f t="shared" si="80"/>
        <v>A8D0</v>
      </c>
      <c r="I335" s="32" t="str">
        <f t="shared" si="81"/>
        <v>A8DD</v>
      </c>
      <c r="J335" s="31"/>
      <c r="K335" s="33"/>
      <c r="L335" s="34"/>
      <c r="M335" s="33"/>
      <c r="N335" s="31" t="s">
        <v>41</v>
      </c>
      <c r="O335" s="35">
        <v>0</v>
      </c>
      <c r="P335" s="36">
        <f t="shared" si="69"/>
        <v>726.12</v>
      </c>
      <c r="Q335" s="37"/>
      <c r="R335" s="38"/>
      <c r="W335" s="25" t="str">
        <f t="shared" si="70"/>
        <v>mkckdvol -dev IBM.2107-75KYB71 -extpool P0 -cap 65520 -eam rotateexts -sam ese -name ckd_KYB71_#h A8D0-A8DD</v>
      </c>
    </row>
    <row r="336" spans="1:23" x14ac:dyDescent="0.2">
      <c r="A336" s="56" t="s">
        <v>15</v>
      </c>
      <c r="B336" s="56" t="s">
        <v>16</v>
      </c>
      <c r="C336" s="57" t="s">
        <v>17</v>
      </c>
      <c r="D336" s="58">
        <v>1</v>
      </c>
      <c r="E336" s="147">
        <v>222</v>
      </c>
      <c r="F336" s="147" t="str">
        <f>DEC2HEX(HEX2DEC(F326)+1)</f>
        <v>A9</v>
      </c>
      <c r="G336" s="59" t="str">
        <f t="shared" si="79"/>
        <v>A900-A900</v>
      </c>
      <c r="H336" s="58" t="str">
        <f>DEC2HEX(HEX2DEC(H326)+256)</f>
        <v>A900</v>
      </c>
      <c r="I336" s="58" t="str">
        <f>DEC2HEX(HEX2DEC(I326)+256)</f>
        <v>A900</v>
      </c>
      <c r="J336" s="147" t="str">
        <f>DEC2HEX(HEX2DEC(J326)+256)</f>
        <v>69E0</v>
      </c>
      <c r="K336" s="147" t="str">
        <f>DEC2HEX(HEX2DEC(K326)+256)</f>
        <v>69FF</v>
      </c>
      <c r="L336" s="147">
        <f>(HEX2DEC(K336)-HEX2DEC(J336))+1</f>
        <v>32</v>
      </c>
      <c r="M336" s="147" t="str">
        <f>DEC2HEX(HEX2DEC(M326)+256)</f>
        <v>690E</v>
      </c>
      <c r="N336" s="60" t="s">
        <v>41</v>
      </c>
      <c r="O336" s="59" t="s">
        <v>16</v>
      </c>
      <c r="P336" s="61">
        <f t="shared" si="69"/>
        <v>0.88</v>
      </c>
      <c r="Q336" s="143">
        <f>SUM(P336:P344)</f>
        <v>7904.94</v>
      </c>
      <c r="R336" s="145" t="s">
        <v>136</v>
      </c>
      <c r="W336" s="54" t="str">
        <f t="shared" si="70"/>
        <v>mkckdvol -dev IBM.2107-75KYB71 -extpool P1 -cap 1113 -eam rotateexts -sam ese -name ckd_KYB71_#h A900-A900</v>
      </c>
    </row>
    <row r="337" spans="1:23" x14ac:dyDescent="0.2">
      <c r="A337" s="56" t="s">
        <v>15</v>
      </c>
      <c r="B337" s="56" t="s">
        <v>18</v>
      </c>
      <c r="C337" s="57" t="s">
        <v>19</v>
      </c>
      <c r="D337" s="58">
        <v>25</v>
      </c>
      <c r="E337" s="148"/>
      <c r="F337" s="152"/>
      <c r="G337" s="59" t="str">
        <f t="shared" si="79"/>
        <v>A901-A919</v>
      </c>
      <c r="H337" s="58" t="str">
        <f t="shared" ref="H337:H345" si="82">DEC2HEX(HEX2DEC(I336)+1)</f>
        <v>A901</v>
      </c>
      <c r="I337" s="58" t="str">
        <f t="shared" ref="I337:I345" si="83">DEC2HEX(HEX2DEC(H337)+D337-1)</f>
        <v>A919</v>
      </c>
      <c r="J337" s="152"/>
      <c r="K337" s="152"/>
      <c r="L337" s="152"/>
      <c r="M337" s="152"/>
      <c r="N337" s="60" t="s">
        <v>41</v>
      </c>
      <c r="O337" s="62">
        <v>1</v>
      </c>
      <c r="P337" s="61">
        <f t="shared" si="69"/>
        <v>198.24</v>
      </c>
      <c r="Q337" s="144"/>
      <c r="R337" s="146"/>
      <c r="W337" s="54" t="str">
        <f t="shared" si="70"/>
        <v>mkckdvol -dev IBM.2107-75KYB71 -extpool P1 -cap 10017 -eam rotateexts -sam ese -name ckd_KYB71_#h A901-A919</v>
      </c>
    </row>
    <row r="338" spans="1:23" x14ac:dyDescent="0.2">
      <c r="A338" s="56" t="s">
        <v>15</v>
      </c>
      <c r="B338" s="56" t="s">
        <v>23</v>
      </c>
      <c r="C338" s="57" t="s">
        <v>24</v>
      </c>
      <c r="D338" s="58">
        <v>37</v>
      </c>
      <c r="E338" s="148"/>
      <c r="F338" s="152"/>
      <c r="G338" s="59" t="str">
        <f t="shared" si="79"/>
        <v>A91A-A93E</v>
      </c>
      <c r="H338" s="58" t="str">
        <f t="shared" si="82"/>
        <v>A91A</v>
      </c>
      <c r="I338" s="58" t="str">
        <f t="shared" si="83"/>
        <v>A93E</v>
      </c>
      <c r="J338" s="152"/>
      <c r="K338" s="152"/>
      <c r="L338" s="152"/>
      <c r="M338" s="152"/>
      <c r="N338" s="60" t="s">
        <v>41</v>
      </c>
      <c r="O338" s="62">
        <v>1</v>
      </c>
      <c r="P338" s="61">
        <f t="shared" si="69"/>
        <v>1919.03</v>
      </c>
      <c r="Q338" s="144"/>
      <c r="R338" s="146"/>
      <c r="W338" s="54" t="str">
        <f t="shared" si="70"/>
        <v>mkckdvol -dev IBM.2107-75KYB71 -extpool P1 -cap 65520 -eam rotateexts -sam ese -name ckd_KYB71_#h A91A-A93E</v>
      </c>
    </row>
    <row r="339" spans="1:23" x14ac:dyDescent="0.2">
      <c r="A339" s="56" t="s">
        <v>15</v>
      </c>
      <c r="B339" s="56" t="s">
        <v>25</v>
      </c>
      <c r="C339" s="57" t="s">
        <v>26</v>
      </c>
      <c r="D339" s="58">
        <v>65</v>
      </c>
      <c r="E339" s="148"/>
      <c r="F339" s="152"/>
      <c r="G339" s="59" t="str">
        <f t="shared" si="79"/>
        <v>A93F-A97F</v>
      </c>
      <c r="H339" s="58" t="str">
        <f t="shared" si="82"/>
        <v>A93F</v>
      </c>
      <c r="I339" s="58" t="str">
        <f t="shared" si="83"/>
        <v>A97F</v>
      </c>
      <c r="J339" s="152"/>
      <c r="K339" s="152"/>
      <c r="L339" s="152"/>
      <c r="M339" s="152"/>
      <c r="N339" s="60" t="s">
        <v>41</v>
      </c>
      <c r="O339" s="62">
        <v>1</v>
      </c>
      <c r="P339" s="61">
        <f t="shared" si="69"/>
        <v>1685.63</v>
      </c>
      <c r="Q339" s="144"/>
      <c r="R339" s="146"/>
      <c r="W339" s="54" t="str">
        <f t="shared" si="70"/>
        <v>mkckdvol -dev IBM.2107-75KYB71 -extpool P1 -cap 32760 -eam rotateexts -sam ese -name ckd_KYB71_#h A93F-A97F</v>
      </c>
    </row>
    <row r="340" spans="1:23" x14ac:dyDescent="0.2">
      <c r="A340" s="56" t="s">
        <v>15</v>
      </c>
      <c r="B340" s="56" t="s">
        <v>27</v>
      </c>
      <c r="C340" s="57" t="s">
        <v>28</v>
      </c>
      <c r="D340" s="58">
        <v>20</v>
      </c>
      <c r="E340" s="148"/>
      <c r="F340" s="152"/>
      <c r="G340" s="59" t="str">
        <f t="shared" si="79"/>
        <v>A980-A993</v>
      </c>
      <c r="H340" s="58" t="str">
        <f t="shared" si="82"/>
        <v>A980</v>
      </c>
      <c r="I340" s="58" t="str">
        <f t="shared" si="83"/>
        <v>A993</v>
      </c>
      <c r="J340" s="152"/>
      <c r="K340" s="152"/>
      <c r="L340" s="152"/>
      <c r="M340" s="152"/>
      <c r="N340" s="60" t="s">
        <v>41</v>
      </c>
      <c r="O340" s="62">
        <v>1</v>
      </c>
      <c r="P340" s="61">
        <f t="shared" si="69"/>
        <v>52.86</v>
      </c>
      <c r="Q340" s="144"/>
      <c r="R340" s="146"/>
      <c r="W340" s="54" t="str">
        <f t="shared" si="70"/>
        <v>mkckdvol -dev IBM.2107-75KYB71 -extpool P1 -cap 3339 -eam rotateexts -sam ese -name ckd_KYB71_#h A980-A993</v>
      </c>
    </row>
    <row r="341" spans="1:23" x14ac:dyDescent="0.2">
      <c r="A341" s="56" t="s">
        <v>15</v>
      </c>
      <c r="B341" s="56" t="s">
        <v>23</v>
      </c>
      <c r="C341" s="57" t="s">
        <v>24</v>
      </c>
      <c r="D341" s="58">
        <v>39</v>
      </c>
      <c r="E341" s="148"/>
      <c r="F341" s="152"/>
      <c r="G341" s="59" t="str">
        <f t="shared" si="79"/>
        <v>A994-A9BA</v>
      </c>
      <c r="H341" s="58" t="str">
        <f t="shared" si="82"/>
        <v>A994</v>
      </c>
      <c r="I341" s="58" t="str">
        <f t="shared" si="83"/>
        <v>A9BA</v>
      </c>
      <c r="J341" s="152"/>
      <c r="K341" s="152"/>
      <c r="L341" s="152"/>
      <c r="M341" s="152"/>
      <c r="N341" s="60" t="s">
        <v>41</v>
      </c>
      <c r="O341" s="62">
        <v>1</v>
      </c>
      <c r="P341" s="61">
        <f t="shared" si="69"/>
        <v>2022.76</v>
      </c>
      <c r="Q341" s="144"/>
      <c r="R341" s="146"/>
      <c r="W341" s="54" t="str">
        <f t="shared" si="70"/>
        <v>mkckdvol -dev IBM.2107-75KYB71 -extpool P1 -cap 65520 -eam rotateexts -sam ese -name ckd_KYB71_#h A994-A9BA</v>
      </c>
    </row>
    <row r="342" spans="1:23" x14ac:dyDescent="0.2">
      <c r="A342" s="56" t="s">
        <v>15</v>
      </c>
      <c r="B342" s="56" t="s">
        <v>29</v>
      </c>
      <c r="C342" s="57" t="s">
        <v>30</v>
      </c>
      <c r="D342" s="58">
        <v>3</v>
      </c>
      <c r="E342" s="148"/>
      <c r="F342" s="152"/>
      <c r="G342" s="59" t="str">
        <f t="shared" si="79"/>
        <v>A9BB-A9BD</v>
      </c>
      <c r="H342" s="58" t="str">
        <f t="shared" si="82"/>
        <v>A9BB</v>
      </c>
      <c r="I342" s="58" t="str">
        <f t="shared" si="83"/>
        <v>A9BD</v>
      </c>
      <c r="J342" s="152"/>
      <c r="K342" s="152"/>
      <c r="L342" s="152"/>
      <c r="M342" s="152"/>
      <c r="N342" s="60" t="s">
        <v>41</v>
      </c>
      <c r="O342" s="62">
        <v>1</v>
      </c>
      <c r="P342" s="61">
        <f t="shared" si="69"/>
        <v>623.78</v>
      </c>
      <c r="Q342" s="144"/>
      <c r="R342" s="146"/>
      <c r="W342" s="54" t="str">
        <f t="shared" si="70"/>
        <v>mkckdvol -dev IBM.2107-75KYB71 -extpool P1 -cap 262668 -eam rotateexts -sam ese -name ckd_KYB71_#h A9BB-A9BD</v>
      </c>
    </row>
    <row r="343" spans="1:23" x14ac:dyDescent="0.2">
      <c r="A343" s="56" t="s">
        <v>15</v>
      </c>
      <c r="B343" s="56" t="s">
        <v>23</v>
      </c>
      <c r="C343" s="57" t="s">
        <v>24</v>
      </c>
      <c r="D343" s="58">
        <v>15</v>
      </c>
      <c r="E343" s="148"/>
      <c r="F343" s="152"/>
      <c r="G343" s="59" t="str">
        <f t="shared" si="79"/>
        <v>A9BE-A9CC</v>
      </c>
      <c r="H343" s="58" t="str">
        <f t="shared" si="82"/>
        <v>A9BE</v>
      </c>
      <c r="I343" s="58" t="str">
        <f t="shared" si="83"/>
        <v>A9CC</v>
      </c>
      <c r="J343" s="152"/>
      <c r="K343" s="152"/>
      <c r="L343" s="152"/>
      <c r="M343" s="152"/>
      <c r="N343" s="60" t="s">
        <v>41</v>
      </c>
      <c r="O343" s="62">
        <v>1</v>
      </c>
      <c r="P343" s="61">
        <f t="shared" si="69"/>
        <v>777.98</v>
      </c>
      <c r="Q343" s="144"/>
      <c r="R343" s="146"/>
      <c r="W343" s="54" t="str">
        <f t="shared" si="70"/>
        <v>mkckdvol -dev IBM.2107-75KYB71 -extpool P1 -cap 65520 -eam rotateexts -sam ese -name ckd_KYB71_#h A9BE-A9CC</v>
      </c>
    </row>
    <row r="344" spans="1:23" x14ac:dyDescent="0.2">
      <c r="A344" s="56" t="s">
        <v>15</v>
      </c>
      <c r="B344" s="56" t="s">
        <v>29</v>
      </c>
      <c r="C344" s="57" t="s">
        <v>30</v>
      </c>
      <c r="D344" s="58">
        <v>3</v>
      </c>
      <c r="E344" s="148"/>
      <c r="F344" s="152"/>
      <c r="G344" s="59" t="str">
        <f t="shared" si="79"/>
        <v>A9CD-A9CF</v>
      </c>
      <c r="H344" s="58" t="str">
        <f t="shared" si="82"/>
        <v>A9CD</v>
      </c>
      <c r="I344" s="58" t="str">
        <f t="shared" si="83"/>
        <v>A9CF</v>
      </c>
      <c r="J344" s="152"/>
      <c r="K344" s="152"/>
      <c r="L344" s="152"/>
      <c r="M344" s="152"/>
      <c r="N344" s="60" t="s">
        <v>41</v>
      </c>
      <c r="O344" s="62">
        <v>1</v>
      </c>
      <c r="P344" s="61">
        <f t="shared" si="69"/>
        <v>623.78</v>
      </c>
      <c r="Q344" s="144"/>
      <c r="R344" s="146"/>
      <c r="W344" s="54" t="str">
        <f t="shared" si="70"/>
        <v>mkckdvol -dev IBM.2107-75KYB71 -extpool P1 -cap 262668 -eam rotateexts -sam ese -name ckd_KYB71_#h A9CD-A9CF</v>
      </c>
    </row>
    <row r="345" spans="1:23" s="25" customFormat="1" ht="12.75" customHeight="1" x14ac:dyDescent="0.2">
      <c r="A345" s="26" t="s">
        <v>15</v>
      </c>
      <c r="B345" s="26" t="s">
        <v>23</v>
      </c>
      <c r="C345" s="27" t="s">
        <v>24</v>
      </c>
      <c r="D345" s="28">
        <v>14</v>
      </c>
      <c r="E345" s="29"/>
      <c r="F345" s="30"/>
      <c r="G345" s="31" t="str">
        <f t="shared" si="79"/>
        <v>A9D0-A9DD</v>
      </c>
      <c r="H345" s="32" t="str">
        <f t="shared" si="82"/>
        <v>A9D0</v>
      </c>
      <c r="I345" s="32" t="str">
        <f t="shared" si="83"/>
        <v>A9DD</v>
      </c>
      <c r="J345" s="31"/>
      <c r="K345" s="33"/>
      <c r="L345" s="34"/>
      <c r="M345" s="33"/>
      <c r="N345" s="31" t="s">
        <v>41</v>
      </c>
      <c r="O345" s="35">
        <v>1</v>
      </c>
      <c r="P345" s="36">
        <f t="shared" si="69"/>
        <v>726.12</v>
      </c>
      <c r="Q345" s="37"/>
      <c r="R345" s="38"/>
      <c r="W345" s="25" t="str">
        <f t="shared" si="70"/>
        <v>mkckdvol -dev IBM.2107-75KYB71 -extpool P1 -cap 65520 -eam rotateexts -sam ese -name ckd_KYB71_#h A9D0-A9DD</v>
      </c>
    </row>
    <row r="346" spans="1:23" x14ac:dyDescent="0.2">
      <c r="A346" s="56" t="s">
        <v>15</v>
      </c>
      <c r="B346" s="56" t="s">
        <v>16</v>
      </c>
      <c r="C346" s="57" t="s">
        <v>17</v>
      </c>
      <c r="D346" s="58">
        <v>1</v>
      </c>
      <c r="E346" s="147">
        <v>222</v>
      </c>
      <c r="F346" s="147" t="str">
        <f>DEC2HEX(HEX2DEC(F336)+1)</f>
        <v>AA</v>
      </c>
      <c r="G346" s="59" t="str">
        <f t="shared" si="79"/>
        <v>AA00-AA00</v>
      </c>
      <c r="H346" s="58" t="str">
        <f>DEC2HEX(HEX2DEC(H336)+256)</f>
        <v>AA00</v>
      </c>
      <c r="I346" s="58" t="str">
        <f>DEC2HEX(HEX2DEC(I336)+256)</f>
        <v>AA00</v>
      </c>
      <c r="J346" s="147" t="str">
        <f>DEC2HEX(HEX2DEC(J336)+256)</f>
        <v>6AE0</v>
      </c>
      <c r="K346" s="147" t="str">
        <f>DEC2HEX(HEX2DEC(K336)+256)</f>
        <v>6AFF</v>
      </c>
      <c r="L346" s="147">
        <f>(HEX2DEC(K346)-HEX2DEC(J346))+1</f>
        <v>32</v>
      </c>
      <c r="M346" s="147" t="str">
        <f>DEC2HEX(HEX2DEC(M336)+256)</f>
        <v>6A0E</v>
      </c>
      <c r="N346" s="60" t="s">
        <v>41</v>
      </c>
      <c r="O346" s="59" t="s">
        <v>22</v>
      </c>
      <c r="P346" s="61">
        <f t="shared" si="69"/>
        <v>0.88</v>
      </c>
      <c r="Q346" s="143">
        <f>SUM(P346:P354)</f>
        <v>7904.94</v>
      </c>
      <c r="R346" s="145" t="s">
        <v>136</v>
      </c>
      <c r="W346" s="54" t="str">
        <f t="shared" si="70"/>
        <v>mkckdvol -dev IBM.2107-75KYB71 -extpool P0 -cap 1113 -eam rotateexts -sam ese -name ckd_KYB71_#h AA00-AA00</v>
      </c>
    </row>
    <row r="347" spans="1:23" x14ac:dyDescent="0.2">
      <c r="A347" s="56" t="s">
        <v>15</v>
      </c>
      <c r="B347" s="56" t="s">
        <v>18</v>
      </c>
      <c r="C347" s="57" t="s">
        <v>19</v>
      </c>
      <c r="D347" s="58">
        <v>25</v>
      </c>
      <c r="E347" s="148"/>
      <c r="F347" s="152"/>
      <c r="G347" s="59" t="str">
        <f t="shared" si="79"/>
        <v>AA01-AA19</v>
      </c>
      <c r="H347" s="58" t="str">
        <f t="shared" ref="H347:H355" si="84">DEC2HEX(HEX2DEC(I346)+1)</f>
        <v>AA01</v>
      </c>
      <c r="I347" s="58" t="str">
        <f t="shared" ref="I347:I355" si="85">DEC2HEX(HEX2DEC(H347)+D347-1)</f>
        <v>AA19</v>
      </c>
      <c r="J347" s="152"/>
      <c r="K347" s="152"/>
      <c r="L347" s="152"/>
      <c r="M347" s="152"/>
      <c r="N347" s="60" t="s">
        <v>41</v>
      </c>
      <c r="O347" s="62">
        <v>0</v>
      </c>
      <c r="P347" s="61">
        <f t="shared" si="69"/>
        <v>198.24</v>
      </c>
      <c r="Q347" s="144"/>
      <c r="R347" s="146"/>
      <c r="W347" s="54" t="str">
        <f t="shared" si="70"/>
        <v>mkckdvol -dev IBM.2107-75KYB71 -extpool P0 -cap 10017 -eam rotateexts -sam ese -name ckd_KYB71_#h AA01-AA19</v>
      </c>
    </row>
    <row r="348" spans="1:23" x14ac:dyDescent="0.2">
      <c r="A348" s="56" t="s">
        <v>15</v>
      </c>
      <c r="B348" s="56" t="s">
        <v>23</v>
      </c>
      <c r="C348" s="57" t="s">
        <v>24</v>
      </c>
      <c r="D348" s="58">
        <v>37</v>
      </c>
      <c r="E348" s="148"/>
      <c r="F348" s="152"/>
      <c r="G348" s="59" t="str">
        <f t="shared" si="79"/>
        <v>AA1A-AA3E</v>
      </c>
      <c r="H348" s="58" t="str">
        <f t="shared" si="84"/>
        <v>AA1A</v>
      </c>
      <c r="I348" s="58" t="str">
        <f t="shared" si="85"/>
        <v>AA3E</v>
      </c>
      <c r="J348" s="152"/>
      <c r="K348" s="152"/>
      <c r="L348" s="152"/>
      <c r="M348" s="152"/>
      <c r="N348" s="60" t="s">
        <v>41</v>
      </c>
      <c r="O348" s="62">
        <v>0</v>
      </c>
      <c r="P348" s="61">
        <f t="shared" si="69"/>
        <v>1919.03</v>
      </c>
      <c r="Q348" s="144"/>
      <c r="R348" s="146"/>
      <c r="W348" s="54" t="str">
        <f t="shared" si="70"/>
        <v>mkckdvol -dev IBM.2107-75KYB71 -extpool P0 -cap 65520 -eam rotateexts -sam ese -name ckd_KYB71_#h AA1A-AA3E</v>
      </c>
    </row>
    <row r="349" spans="1:23" x14ac:dyDescent="0.2">
      <c r="A349" s="56" t="s">
        <v>15</v>
      </c>
      <c r="B349" s="56" t="s">
        <v>25</v>
      </c>
      <c r="C349" s="57" t="s">
        <v>26</v>
      </c>
      <c r="D349" s="58">
        <v>65</v>
      </c>
      <c r="E349" s="148"/>
      <c r="F349" s="152"/>
      <c r="G349" s="59" t="str">
        <f t="shared" si="79"/>
        <v>AA3F-AA7F</v>
      </c>
      <c r="H349" s="58" t="str">
        <f t="shared" si="84"/>
        <v>AA3F</v>
      </c>
      <c r="I349" s="58" t="str">
        <f t="shared" si="85"/>
        <v>AA7F</v>
      </c>
      <c r="J349" s="152"/>
      <c r="K349" s="152"/>
      <c r="L349" s="152"/>
      <c r="M349" s="152"/>
      <c r="N349" s="60" t="s">
        <v>41</v>
      </c>
      <c r="O349" s="62">
        <v>0</v>
      </c>
      <c r="P349" s="61">
        <f t="shared" ref="P349:P419" si="86">ROUND((C349*D349*GiBcyl),2)</f>
        <v>1685.63</v>
      </c>
      <c r="Q349" s="144"/>
      <c r="R349" s="146"/>
      <c r="W349" s="54" t="str">
        <f t="shared" ref="W349:W419" si="87">CONCATENATE("mkckdvol -dev IBM.2107-75",$S$1," -extpool P",O349," -cap ",C349," -eam rotateexts -sam ese -name ckd_",$S$1,"_#h ",G349)</f>
        <v>mkckdvol -dev IBM.2107-75KYB71 -extpool P0 -cap 32760 -eam rotateexts -sam ese -name ckd_KYB71_#h AA3F-AA7F</v>
      </c>
    </row>
    <row r="350" spans="1:23" x14ac:dyDescent="0.2">
      <c r="A350" s="56" t="s">
        <v>15</v>
      </c>
      <c r="B350" s="56" t="s">
        <v>27</v>
      </c>
      <c r="C350" s="57" t="s">
        <v>28</v>
      </c>
      <c r="D350" s="58">
        <v>20</v>
      </c>
      <c r="E350" s="148"/>
      <c r="F350" s="152"/>
      <c r="G350" s="59" t="str">
        <f t="shared" si="79"/>
        <v>AA80-AA93</v>
      </c>
      <c r="H350" s="58" t="str">
        <f t="shared" si="84"/>
        <v>AA80</v>
      </c>
      <c r="I350" s="58" t="str">
        <f t="shared" si="85"/>
        <v>AA93</v>
      </c>
      <c r="J350" s="152"/>
      <c r="K350" s="152"/>
      <c r="L350" s="152"/>
      <c r="M350" s="152"/>
      <c r="N350" s="60" t="s">
        <v>41</v>
      </c>
      <c r="O350" s="62">
        <v>0</v>
      </c>
      <c r="P350" s="61">
        <f t="shared" si="86"/>
        <v>52.86</v>
      </c>
      <c r="Q350" s="144"/>
      <c r="R350" s="146"/>
      <c r="W350" s="54" t="str">
        <f t="shared" si="87"/>
        <v>mkckdvol -dev IBM.2107-75KYB71 -extpool P0 -cap 3339 -eam rotateexts -sam ese -name ckd_KYB71_#h AA80-AA93</v>
      </c>
    </row>
    <row r="351" spans="1:23" x14ac:dyDescent="0.2">
      <c r="A351" s="56" t="s">
        <v>15</v>
      </c>
      <c r="B351" s="56" t="s">
        <v>23</v>
      </c>
      <c r="C351" s="57" t="s">
        <v>24</v>
      </c>
      <c r="D351" s="58">
        <v>39</v>
      </c>
      <c r="E351" s="148"/>
      <c r="F351" s="152"/>
      <c r="G351" s="59" t="str">
        <f t="shared" si="79"/>
        <v>AA94-AABA</v>
      </c>
      <c r="H351" s="58" t="str">
        <f t="shared" si="84"/>
        <v>AA94</v>
      </c>
      <c r="I351" s="58" t="str">
        <f t="shared" si="85"/>
        <v>AABA</v>
      </c>
      <c r="J351" s="152"/>
      <c r="K351" s="152"/>
      <c r="L351" s="152"/>
      <c r="M351" s="152"/>
      <c r="N351" s="60" t="s">
        <v>41</v>
      </c>
      <c r="O351" s="62">
        <v>0</v>
      </c>
      <c r="P351" s="61">
        <f t="shared" si="86"/>
        <v>2022.76</v>
      </c>
      <c r="Q351" s="144"/>
      <c r="R351" s="146"/>
      <c r="W351" s="54" t="str">
        <f t="shared" si="87"/>
        <v>mkckdvol -dev IBM.2107-75KYB71 -extpool P0 -cap 65520 -eam rotateexts -sam ese -name ckd_KYB71_#h AA94-AABA</v>
      </c>
    </row>
    <row r="352" spans="1:23" x14ac:dyDescent="0.2">
      <c r="A352" s="56" t="s">
        <v>15</v>
      </c>
      <c r="B352" s="56" t="s">
        <v>29</v>
      </c>
      <c r="C352" s="57" t="s">
        <v>30</v>
      </c>
      <c r="D352" s="58">
        <v>3</v>
      </c>
      <c r="E352" s="148"/>
      <c r="F352" s="152"/>
      <c r="G352" s="59" t="str">
        <f t="shared" si="79"/>
        <v>AABB-AABD</v>
      </c>
      <c r="H352" s="58" t="str">
        <f t="shared" si="84"/>
        <v>AABB</v>
      </c>
      <c r="I352" s="58" t="str">
        <f t="shared" si="85"/>
        <v>AABD</v>
      </c>
      <c r="J352" s="152"/>
      <c r="K352" s="152"/>
      <c r="L352" s="152"/>
      <c r="M352" s="152"/>
      <c r="N352" s="60" t="s">
        <v>41</v>
      </c>
      <c r="O352" s="62">
        <v>0</v>
      </c>
      <c r="P352" s="61">
        <f t="shared" si="86"/>
        <v>623.78</v>
      </c>
      <c r="Q352" s="144"/>
      <c r="R352" s="146"/>
      <c r="W352" s="54" t="str">
        <f t="shared" si="87"/>
        <v>mkckdvol -dev IBM.2107-75KYB71 -extpool P0 -cap 262668 -eam rotateexts -sam ese -name ckd_KYB71_#h AABB-AABD</v>
      </c>
    </row>
    <row r="353" spans="1:23" x14ac:dyDescent="0.2">
      <c r="A353" s="56" t="s">
        <v>15</v>
      </c>
      <c r="B353" s="56" t="s">
        <v>23</v>
      </c>
      <c r="C353" s="57" t="s">
        <v>24</v>
      </c>
      <c r="D353" s="58">
        <v>15</v>
      </c>
      <c r="E353" s="148"/>
      <c r="F353" s="152"/>
      <c r="G353" s="59" t="str">
        <f t="shared" si="79"/>
        <v>AABE-AACC</v>
      </c>
      <c r="H353" s="58" t="str">
        <f t="shared" si="84"/>
        <v>AABE</v>
      </c>
      <c r="I353" s="58" t="str">
        <f t="shared" si="85"/>
        <v>AACC</v>
      </c>
      <c r="J353" s="152"/>
      <c r="K353" s="152"/>
      <c r="L353" s="152"/>
      <c r="M353" s="152"/>
      <c r="N353" s="60" t="s">
        <v>41</v>
      </c>
      <c r="O353" s="62">
        <v>0</v>
      </c>
      <c r="P353" s="61">
        <f t="shared" si="86"/>
        <v>777.98</v>
      </c>
      <c r="Q353" s="144"/>
      <c r="R353" s="146"/>
      <c r="W353" s="54" t="str">
        <f t="shared" si="87"/>
        <v>mkckdvol -dev IBM.2107-75KYB71 -extpool P0 -cap 65520 -eam rotateexts -sam ese -name ckd_KYB71_#h AABE-AACC</v>
      </c>
    </row>
    <row r="354" spans="1:23" x14ac:dyDescent="0.2">
      <c r="A354" s="56" t="s">
        <v>15</v>
      </c>
      <c r="B354" s="56" t="s">
        <v>29</v>
      </c>
      <c r="C354" s="57" t="s">
        <v>30</v>
      </c>
      <c r="D354" s="58">
        <v>3</v>
      </c>
      <c r="E354" s="148"/>
      <c r="F354" s="152"/>
      <c r="G354" s="59" t="str">
        <f t="shared" si="79"/>
        <v>AACD-AACF</v>
      </c>
      <c r="H354" s="58" t="str">
        <f t="shared" si="84"/>
        <v>AACD</v>
      </c>
      <c r="I354" s="58" t="str">
        <f t="shared" si="85"/>
        <v>AACF</v>
      </c>
      <c r="J354" s="152"/>
      <c r="K354" s="152"/>
      <c r="L354" s="152"/>
      <c r="M354" s="152"/>
      <c r="N354" s="60" t="s">
        <v>41</v>
      </c>
      <c r="O354" s="62">
        <v>0</v>
      </c>
      <c r="P354" s="61">
        <f t="shared" si="86"/>
        <v>623.78</v>
      </c>
      <c r="Q354" s="144"/>
      <c r="R354" s="146"/>
      <c r="W354" s="54" t="str">
        <f t="shared" si="87"/>
        <v>mkckdvol -dev IBM.2107-75KYB71 -extpool P0 -cap 262668 -eam rotateexts -sam ese -name ckd_KYB71_#h AACD-AACF</v>
      </c>
    </row>
    <row r="355" spans="1:23" s="25" customFormat="1" ht="12.75" customHeight="1" x14ac:dyDescent="0.2">
      <c r="A355" s="26" t="s">
        <v>15</v>
      </c>
      <c r="B355" s="26" t="s">
        <v>23</v>
      </c>
      <c r="C355" s="27" t="s">
        <v>24</v>
      </c>
      <c r="D355" s="28">
        <v>14</v>
      </c>
      <c r="E355" s="29"/>
      <c r="F355" s="30"/>
      <c r="G355" s="31" t="str">
        <f t="shared" si="79"/>
        <v>AAD0-AADD</v>
      </c>
      <c r="H355" s="32" t="str">
        <f t="shared" si="84"/>
        <v>AAD0</v>
      </c>
      <c r="I355" s="32" t="str">
        <f t="shared" si="85"/>
        <v>AADD</v>
      </c>
      <c r="J355" s="31"/>
      <c r="K355" s="33"/>
      <c r="L355" s="34"/>
      <c r="M355" s="33"/>
      <c r="N355" s="31" t="s">
        <v>41</v>
      </c>
      <c r="O355" s="35">
        <v>0</v>
      </c>
      <c r="P355" s="36">
        <f t="shared" si="86"/>
        <v>726.12</v>
      </c>
      <c r="Q355" s="37"/>
      <c r="R355" s="38"/>
      <c r="W355" s="25" t="str">
        <f t="shared" si="87"/>
        <v>mkckdvol -dev IBM.2107-75KYB71 -extpool P0 -cap 65520 -eam rotateexts -sam ese -name ckd_KYB71_#h AAD0-AADD</v>
      </c>
    </row>
    <row r="356" spans="1:23" x14ac:dyDescent="0.2">
      <c r="A356" s="56" t="s">
        <v>15</v>
      </c>
      <c r="B356" s="56" t="s">
        <v>16</v>
      </c>
      <c r="C356" s="57" t="s">
        <v>17</v>
      </c>
      <c r="D356" s="58">
        <v>1</v>
      </c>
      <c r="E356" s="147">
        <v>222</v>
      </c>
      <c r="F356" s="147" t="str">
        <f>DEC2HEX(HEX2DEC(F346)+1)</f>
        <v>AB</v>
      </c>
      <c r="G356" s="59" t="str">
        <f t="shared" si="79"/>
        <v>AB00-AB00</v>
      </c>
      <c r="H356" s="58" t="str">
        <f>DEC2HEX(HEX2DEC(H346)+256)</f>
        <v>AB00</v>
      </c>
      <c r="I356" s="58" t="str">
        <f>DEC2HEX(HEX2DEC(I346)+256)</f>
        <v>AB00</v>
      </c>
      <c r="J356" s="147" t="str">
        <f>DEC2HEX(HEX2DEC(J346)+256)</f>
        <v>6BE0</v>
      </c>
      <c r="K356" s="147" t="str">
        <f>DEC2HEX(HEX2DEC(K346)+256)</f>
        <v>6BFF</v>
      </c>
      <c r="L356" s="147">
        <f>(HEX2DEC(K356)-HEX2DEC(J356))+1</f>
        <v>32</v>
      </c>
      <c r="M356" s="147" t="str">
        <f>DEC2HEX(HEX2DEC(M346)+256)</f>
        <v>6B0E</v>
      </c>
      <c r="N356" s="60" t="s">
        <v>41</v>
      </c>
      <c r="O356" s="59" t="s">
        <v>16</v>
      </c>
      <c r="P356" s="61">
        <f t="shared" si="86"/>
        <v>0.88</v>
      </c>
      <c r="Q356" s="143">
        <f>SUM(P356:P364)</f>
        <v>7904.94</v>
      </c>
      <c r="R356" s="145" t="s">
        <v>136</v>
      </c>
      <c r="W356" s="54" t="str">
        <f t="shared" si="87"/>
        <v>mkckdvol -dev IBM.2107-75KYB71 -extpool P1 -cap 1113 -eam rotateexts -sam ese -name ckd_KYB71_#h AB00-AB00</v>
      </c>
    </row>
    <row r="357" spans="1:23" x14ac:dyDescent="0.2">
      <c r="A357" s="56" t="s">
        <v>15</v>
      </c>
      <c r="B357" s="56" t="s">
        <v>18</v>
      </c>
      <c r="C357" s="57" t="s">
        <v>19</v>
      </c>
      <c r="D357" s="58">
        <v>25</v>
      </c>
      <c r="E357" s="148"/>
      <c r="F357" s="152"/>
      <c r="G357" s="59" t="str">
        <f t="shared" si="79"/>
        <v>AB01-AB19</v>
      </c>
      <c r="H357" s="58" t="str">
        <f t="shared" ref="H357:H365" si="88">DEC2HEX(HEX2DEC(I356)+1)</f>
        <v>AB01</v>
      </c>
      <c r="I357" s="58" t="str">
        <f t="shared" ref="I357:I365" si="89">DEC2HEX(HEX2DEC(H357)+D357-1)</f>
        <v>AB19</v>
      </c>
      <c r="J357" s="152"/>
      <c r="K357" s="152"/>
      <c r="L357" s="152"/>
      <c r="M357" s="152"/>
      <c r="N357" s="60" t="s">
        <v>41</v>
      </c>
      <c r="O357" s="62">
        <v>1</v>
      </c>
      <c r="P357" s="61">
        <f t="shared" si="86"/>
        <v>198.24</v>
      </c>
      <c r="Q357" s="144"/>
      <c r="R357" s="146"/>
      <c r="W357" s="54" t="str">
        <f t="shared" si="87"/>
        <v>mkckdvol -dev IBM.2107-75KYB71 -extpool P1 -cap 10017 -eam rotateexts -sam ese -name ckd_KYB71_#h AB01-AB19</v>
      </c>
    </row>
    <row r="358" spans="1:23" x14ac:dyDescent="0.2">
      <c r="A358" s="56" t="s">
        <v>15</v>
      </c>
      <c r="B358" s="56" t="s">
        <v>23</v>
      </c>
      <c r="C358" s="57" t="s">
        <v>24</v>
      </c>
      <c r="D358" s="58">
        <v>37</v>
      </c>
      <c r="E358" s="148"/>
      <c r="F358" s="152"/>
      <c r="G358" s="59" t="str">
        <f t="shared" si="79"/>
        <v>AB1A-AB3E</v>
      </c>
      <c r="H358" s="58" t="str">
        <f t="shared" si="88"/>
        <v>AB1A</v>
      </c>
      <c r="I358" s="58" t="str">
        <f t="shared" si="89"/>
        <v>AB3E</v>
      </c>
      <c r="J358" s="152"/>
      <c r="K358" s="152"/>
      <c r="L358" s="152"/>
      <c r="M358" s="152"/>
      <c r="N358" s="60" t="s">
        <v>41</v>
      </c>
      <c r="O358" s="62">
        <v>1</v>
      </c>
      <c r="P358" s="61">
        <f t="shared" si="86"/>
        <v>1919.03</v>
      </c>
      <c r="Q358" s="144"/>
      <c r="R358" s="146"/>
      <c r="W358" s="54" t="str">
        <f t="shared" si="87"/>
        <v>mkckdvol -dev IBM.2107-75KYB71 -extpool P1 -cap 65520 -eam rotateexts -sam ese -name ckd_KYB71_#h AB1A-AB3E</v>
      </c>
    </row>
    <row r="359" spans="1:23" x14ac:dyDescent="0.2">
      <c r="A359" s="56" t="s">
        <v>15</v>
      </c>
      <c r="B359" s="56" t="s">
        <v>25</v>
      </c>
      <c r="C359" s="57" t="s">
        <v>26</v>
      </c>
      <c r="D359" s="58">
        <v>65</v>
      </c>
      <c r="E359" s="148"/>
      <c r="F359" s="152"/>
      <c r="G359" s="59" t="str">
        <f t="shared" si="79"/>
        <v>AB3F-AB7F</v>
      </c>
      <c r="H359" s="58" t="str">
        <f t="shared" si="88"/>
        <v>AB3F</v>
      </c>
      <c r="I359" s="58" t="str">
        <f t="shared" si="89"/>
        <v>AB7F</v>
      </c>
      <c r="J359" s="152"/>
      <c r="K359" s="152"/>
      <c r="L359" s="152"/>
      <c r="M359" s="152"/>
      <c r="N359" s="60" t="s">
        <v>41</v>
      </c>
      <c r="O359" s="62">
        <v>1</v>
      </c>
      <c r="P359" s="61">
        <f t="shared" si="86"/>
        <v>1685.63</v>
      </c>
      <c r="Q359" s="144"/>
      <c r="R359" s="146"/>
      <c r="W359" s="54" t="str">
        <f t="shared" si="87"/>
        <v>mkckdvol -dev IBM.2107-75KYB71 -extpool P1 -cap 32760 -eam rotateexts -sam ese -name ckd_KYB71_#h AB3F-AB7F</v>
      </c>
    </row>
    <row r="360" spans="1:23" x14ac:dyDescent="0.2">
      <c r="A360" s="56" t="s">
        <v>15</v>
      </c>
      <c r="B360" s="56" t="s">
        <v>27</v>
      </c>
      <c r="C360" s="57" t="s">
        <v>28</v>
      </c>
      <c r="D360" s="58">
        <v>20</v>
      </c>
      <c r="E360" s="148"/>
      <c r="F360" s="152"/>
      <c r="G360" s="59" t="str">
        <f t="shared" si="79"/>
        <v>AB80-AB93</v>
      </c>
      <c r="H360" s="58" t="str">
        <f t="shared" si="88"/>
        <v>AB80</v>
      </c>
      <c r="I360" s="58" t="str">
        <f t="shared" si="89"/>
        <v>AB93</v>
      </c>
      <c r="J360" s="152"/>
      <c r="K360" s="152"/>
      <c r="L360" s="152"/>
      <c r="M360" s="152"/>
      <c r="N360" s="60" t="s">
        <v>41</v>
      </c>
      <c r="O360" s="62">
        <v>1</v>
      </c>
      <c r="P360" s="61">
        <f t="shared" si="86"/>
        <v>52.86</v>
      </c>
      <c r="Q360" s="144"/>
      <c r="R360" s="146"/>
      <c r="W360" s="54" t="str">
        <f t="shared" si="87"/>
        <v>mkckdvol -dev IBM.2107-75KYB71 -extpool P1 -cap 3339 -eam rotateexts -sam ese -name ckd_KYB71_#h AB80-AB93</v>
      </c>
    </row>
    <row r="361" spans="1:23" x14ac:dyDescent="0.2">
      <c r="A361" s="56" t="s">
        <v>15</v>
      </c>
      <c r="B361" s="56" t="s">
        <v>23</v>
      </c>
      <c r="C361" s="57" t="s">
        <v>24</v>
      </c>
      <c r="D361" s="58">
        <v>39</v>
      </c>
      <c r="E361" s="148"/>
      <c r="F361" s="152"/>
      <c r="G361" s="59" t="str">
        <f t="shared" si="79"/>
        <v>AB94-ABBA</v>
      </c>
      <c r="H361" s="58" t="str">
        <f t="shared" si="88"/>
        <v>AB94</v>
      </c>
      <c r="I361" s="58" t="str">
        <f t="shared" si="89"/>
        <v>ABBA</v>
      </c>
      <c r="J361" s="152"/>
      <c r="K361" s="152"/>
      <c r="L361" s="152"/>
      <c r="M361" s="152"/>
      <c r="N361" s="60" t="s">
        <v>41</v>
      </c>
      <c r="O361" s="62">
        <v>1</v>
      </c>
      <c r="P361" s="61">
        <f t="shared" si="86"/>
        <v>2022.76</v>
      </c>
      <c r="Q361" s="144"/>
      <c r="R361" s="146"/>
      <c r="W361" s="54" t="str">
        <f t="shared" si="87"/>
        <v>mkckdvol -dev IBM.2107-75KYB71 -extpool P1 -cap 65520 -eam rotateexts -sam ese -name ckd_KYB71_#h AB94-ABBA</v>
      </c>
    </row>
    <row r="362" spans="1:23" x14ac:dyDescent="0.2">
      <c r="A362" s="56" t="s">
        <v>15</v>
      </c>
      <c r="B362" s="56" t="s">
        <v>29</v>
      </c>
      <c r="C362" s="57" t="s">
        <v>30</v>
      </c>
      <c r="D362" s="58">
        <v>3</v>
      </c>
      <c r="E362" s="148"/>
      <c r="F362" s="152"/>
      <c r="G362" s="59" t="str">
        <f t="shared" si="79"/>
        <v>ABBB-ABBD</v>
      </c>
      <c r="H362" s="58" t="str">
        <f t="shared" si="88"/>
        <v>ABBB</v>
      </c>
      <c r="I362" s="58" t="str">
        <f t="shared" si="89"/>
        <v>ABBD</v>
      </c>
      <c r="J362" s="152"/>
      <c r="K362" s="152"/>
      <c r="L362" s="152"/>
      <c r="M362" s="152"/>
      <c r="N362" s="60" t="s">
        <v>41</v>
      </c>
      <c r="O362" s="62">
        <v>1</v>
      </c>
      <c r="P362" s="61">
        <f t="shared" si="86"/>
        <v>623.78</v>
      </c>
      <c r="Q362" s="144"/>
      <c r="R362" s="146"/>
      <c r="W362" s="54" t="str">
        <f t="shared" si="87"/>
        <v>mkckdvol -dev IBM.2107-75KYB71 -extpool P1 -cap 262668 -eam rotateexts -sam ese -name ckd_KYB71_#h ABBB-ABBD</v>
      </c>
    </row>
    <row r="363" spans="1:23" x14ac:dyDescent="0.2">
      <c r="A363" s="56" t="s">
        <v>15</v>
      </c>
      <c r="B363" s="56" t="s">
        <v>23</v>
      </c>
      <c r="C363" s="57" t="s">
        <v>24</v>
      </c>
      <c r="D363" s="58">
        <v>15</v>
      </c>
      <c r="E363" s="148"/>
      <c r="F363" s="152"/>
      <c r="G363" s="59" t="str">
        <f t="shared" si="79"/>
        <v>ABBE-ABCC</v>
      </c>
      <c r="H363" s="58" t="str">
        <f t="shared" si="88"/>
        <v>ABBE</v>
      </c>
      <c r="I363" s="58" t="str">
        <f t="shared" si="89"/>
        <v>ABCC</v>
      </c>
      <c r="J363" s="152"/>
      <c r="K363" s="152"/>
      <c r="L363" s="152"/>
      <c r="M363" s="152"/>
      <c r="N363" s="60" t="s">
        <v>41</v>
      </c>
      <c r="O363" s="62">
        <v>1</v>
      </c>
      <c r="P363" s="61">
        <f t="shared" si="86"/>
        <v>777.98</v>
      </c>
      <c r="Q363" s="144"/>
      <c r="R363" s="146"/>
      <c r="W363" s="54" t="str">
        <f t="shared" si="87"/>
        <v>mkckdvol -dev IBM.2107-75KYB71 -extpool P1 -cap 65520 -eam rotateexts -sam ese -name ckd_KYB71_#h ABBE-ABCC</v>
      </c>
    </row>
    <row r="364" spans="1:23" x14ac:dyDescent="0.2">
      <c r="A364" s="56" t="s">
        <v>15</v>
      </c>
      <c r="B364" s="56" t="s">
        <v>29</v>
      </c>
      <c r="C364" s="57" t="s">
        <v>30</v>
      </c>
      <c r="D364" s="58">
        <v>3</v>
      </c>
      <c r="E364" s="148"/>
      <c r="F364" s="152"/>
      <c r="G364" s="59" t="str">
        <f t="shared" si="79"/>
        <v>ABCD-ABCF</v>
      </c>
      <c r="H364" s="58" t="str">
        <f t="shared" si="88"/>
        <v>ABCD</v>
      </c>
      <c r="I364" s="58" t="str">
        <f t="shared" si="89"/>
        <v>ABCF</v>
      </c>
      <c r="J364" s="152"/>
      <c r="K364" s="152"/>
      <c r="L364" s="152"/>
      <c r="M364" s="152"/>
      <c r="N364" s="60" t="s">
        <v>41</v>
      </c>
      <c r="O364" s="62">
        <v>1</v>
      </c>
      <c r="P364" s="61">
        <f t="shared" si="86"/>
        <v>623.78</v>
      </c>
      <c r="Q364" s="144"/>
      <c r="R364" s="146"/>
      <c r="W364" s="54" t="str">
        <f t="shared" si="87"/>
        <v>mkckdvol -dev IBM.2107-75KYB71 -extpool P1 -cap 262668 -eam rotateexts -sam ese -name ckd_KYB71_#h ABCD-ABCF</v>
      </c>
    </row>
    <row r="365" spans="1:23" s="25" customFormat="1" ht="12.75" customHeight="1" x14ac:dyDescent="0.2">
      <c r="A365" s="26" t="s">
        <v>15</v>
      </c>
      <c r="B365" s="26" t="s">
        <v>23</v>
      </c>
      <c r="C365" s="27" t="s">
        <v>24</v>
      </c>
      <c r="D365" s="28">
        <v>14</v>
      </c>
      <c r="E365" s="29"/>
      <c r="F365" s="30"/>
      <c r="G365" s="31" t="str">
        <f t="shared" si="79"/>
        <v>ABD0-ABDD</v>
      </c>
      <c r="H365" s="32" t="str">
        <f t="shared" si="88"/>
        <v>ABD0</v>
      </c>
      <c r="I365" s="32" t="str">
        <f t="shared" si="89"/>
        <v>ABDD</v>
      </c>
      <c r="J365" s="31"/>
      <c r="K365" s="33"/>
      <c r="L365" s="34"/>
      <c r="M365" s="33"/>
      <c r="N365" s="31" t="s">
        <v>41</v>
      </c>
      <c r="O365" s="35">
        <v>1</v>
      </c>
      <c r="P365" s="36">
        <f t="shared" si="86"/>
        <v>726.12</v>
      </c>
      <c r="Q365" s="37"/>
      <c r="R365" s="38"/>
      <c r="W365" s="25" t="str">
        <f t="shared" si="87"/>
        <v>mkckdvol -dev IBM.2107-75KYB71 -extpool P1 -cap 65520 -eam rotateexts -sam ese -name ckd_KYB71_#h ABD0-ABDD</v>
      </c>
    </row>
    <row r="366" spans="1:23" x14ac:dyDescent="0.2">
      <c r="A366" s="56" t="s">
        <v>15</v>
      </c>
      <c r="B366" s="56" t="s">
        <v>16</v>
      </c>
      <c r="C366" s="57" t="s">
        <v>17</v>
      </c>
      <c r="D366" s="58">
        <v>1</v>
      </c>
      <c r="E366" s="147">
        <v>222</v>
      </c>
      <c r="F366" s="147" t="str">
        <f>DEC2HEX(HEX2DEC(F356)+1)</f>
        <v>AC</v>
      </c>
      <c r="G366" s="59" t="str">
        <f t="shared" si="79"/>
        <v>AC00-AC00</v>
      </c>
      <c r="H366" s="58" t="str">
        <f>DEC2HEX(HEX2DEC(H356)+256)</f>
        <v>AC00</v>
      </c>
      <c r="I366" s="58" t="str">
        <f>DEC2HEX(HEX2DEC(I356)+256)</f>
        <v>AC00</v>
      </c>
      <c r="J366" s="147" t="str">
        <f>DEC2HEX(HEX2DEC(J356)+256)</f>
        <v>6CE0</v>
      </c>
      <c r="K366" s="147" t="str">
        <f>DEC2HEX(HEX2DEC(K356)+256)</f>
        <v>6CFF</v>
      </c>
      <c r="L366" s="147">
        <f>(HEX2DEC(K366)-HEX2DEC(J366))+1</f>
        <v>32</v>
      </c>
      <c r="M366" s="147" t="str">
        <f>DEC2HEX(HEX2DEC(M356)+256)</f>
        <v>6C0E</v>
      </c>
      <c r="N366" s="60" t="s">
        <v>41</v>
      </c>
      <c r="O366" s="59" t="s">
        <v>22</v>
      </c>
      <c r="P366" s="61">
        <f t="shared" si="86"/>
        <v>0.88</v>
      </c>
      <c r="Q366" s="143">
        <f>SUM(P366:P374)</f>
        <v>7904.94</v>
      </c>
      <c r="R366" s="145" t="s">
        <v>136</v>
      </c>
      <c r="W366" s="54" t="str">
        <f t="shared" si="87"/>
        <v>mkckdvol -dev IBM.2107-75KYB71 -extpool P0 -cap 1113 -eam rotateexts -sam ese -name ckd_KYB71_#h AC00-AC00</v>
      </c>
    </row>
    <row r="367" spans="1:23" x14ac:dyDescent="0.2">
      <c r="A367" s="56" t="s">
        <v>15</v>
      </c>
      <c r="B367" s="56" t="s">
        <v>18</v>
      </c>
      <c r="C367" s="57" t="s">
        <v>19</v>
      </c>
      <c r="D367" s="58">
        <v>25</v>
      </c>
      <c r="E367" s="148"/>
      <c r="F367" s="152"/>
      <c r="G367" s="59" t="str">
        <f t="shared" si="79"/>
        <v>AC01-AC19</v>
      </c>
      <c r="H367" s="58" t="str">
        <f t="shared" ref="H367:H375" si="90">DEC2HEX(HEX2DEC(I366)+1)</f>
        <v>AC01</v>
      </c>
      <c r="I367" s="58" t="str">
        <f t="shared" ref="I367:I375" si="91">DEC2HEX(HEX2DEC(H367)+D367-1)</f>
        <v>AC19</v>
      </c>
      <c r="J367" s="152"/>
      <c r="K367" s="152"/>
      <c r="L367" s="152"/>
      <c r="M367" s="152"/>
      <c r="N367" s="60" t="s">
        <v>41</v>
      </c>
      <c r="O367" s="62">
        <v>0</v>
      </c>
      <c r="P367" s="61">
        <f t="shared" si="86"/>
        <v>198.24</v>
      </c>
      <c r="Q367" s="144"/>
      <c r="R367" s="146"/>
      <c r="W367" s="54" t="str">
        <f t="shared" si="87"/>
        <v>mkckdvol -dev IBM.2107-75KYB71 -extpool P0 -cap 10017 -eam rotateexts -sam ese -name ckd_KYB71_#h AC01-AC19</v>
      </c>
    </row>
    <row r="368" spans="1:23" x14ac:dyDescent="0.2">
      <c r="A368" s="56" t="s">
        <v>15</v>
      </c>
      <c r="B368" s="56" t="s">
        <v>23</v>
      </c>
      <c r="C368" s="57" t="s">
        <v>24</v>
      </c>
      <c r="D368" s="58">
        <v>37</v>
      </c>
      <c r="E368" s="148"/>
      <c r="F368" s="152"/>
      <c r="G368" s="59" t="str">
        <f t="shared" si="79"/>
        <v>AC1A-AC3E</v>
      </c>
      <c r="H368" s="58" t="str">
        <f t="shared" si="90"/>
        <v>AC1A</v>
      </c>
      <c r="I368" s="58" t="str">
        <f t="shared" si="91"/>
        <v>AC3E</v>
      </c>
      <c r="J368" s="152"/>
      <c r="K368" s="152"/>
      <c r="L368" s="152"/>
      <c r="M368" s="152"/>
      <c r="N368" s="60" t="s">
        <v>41</v>
      </c>
      <c r="O368" s="62">
        <v>0</v>
      </c>
      <c r="P368" s="61">
        <f t="shared" si="86"/>
        <v>1919.03</v>
      </c>
      <c r="Q368" s="144"/>
      <c r="R368" s="146"/>
      <c r="W368" s="54" t="str">
        <f t="shared" si="87"/>
        <v>mkckdvol -dev IBM.2107-75KYB71 -extpool P0 -cap 65520 -eam rotateexts -sam ese -name ckd_KYB71_#h AC1A-AC3E</v>
      </c>
    </row>
    <row r="369" spans="1:23" x14ac:dyDescent="0.2">
      <c r="A369" s="56" t="s">
        <v>15</v>
      </c>
      <c r="B369" s="56" t="s">
        <v>25</v>
      </c>
      <c r="C369" s="57" t="s">
        <v>26</v>
      </c>
      <c r="D369" s="58">
        <v>65</v>
      </c>
      <c r="E369" s="148"/>
      <c r="F369" s="152"/>
      <c r="G369" s="59" t="str">
        <f t="shared" si="79"/>
        <v>AC3F-AC7F</v>
      </c>
      <c r="H369" s="58" t="str">
        <f t="shared" si="90"/>
        <v>AC3F</v>
      </c>
      <c r="I369" s="58" t="str">
        <f t="shared" si="91"/>
        <v>AC7F</v>
      </c>
      <c r="J369" s="152"/>
      <c r="K369" s="152"/>
      <c r="L369" s="152"/>
      <c r="M369" s="152"/>
      <c r="N369" s="60" t="s">
        <v>41</v>
      </c>
      <c r="O369" s="62">
        <v>0</v>
      </c>
      <c r="P369" s="61">
        <f t="shared" si="86"/>
        <v>1685.63</v>
      </c>
      <c r="Q369" s="144"/>
      <c r="R369" s="146"/>
      <c r="W369" s="54" t="str">
        <f t="shared" si="87"/>
        <v>mkckdvol -dev IBM.2107-75KYB71 -extpool P0 -cap 32760 -eam rotateexts -sam ese -name ckd_KYB71_#h AC3F-AC7F</v>
      </c>
    </row>
    <row r="370" spans="1:23" x14ac:dyDescent="0.2">
      <c r="A370" s="56" t="s">
        <v>15</v>
      </c>
      <c r="B370" s="56" t="s">
        <v>27</v>
      </c>
      <c r="C370" s="57" t="s">
        <v>28</v>
      </c>
      <c r="D370" s="58">
        <v>20</v>
      </c>
      <c r="E370" s="148"/>
      <c r="F370" s="152"/>
      <c r="G370" s="59" t="str">
        <f t="shared" si="79"/>
        <v>AC80-AC93</v>
      </c>
      <c r="H370" s="58" t="str">
        <f t="shared" si="90"/>
        <v>AC80</v>
      </c>
      <c r="I370" s="58" t="str">
        <f t="shared" si="91"/>
        <v>AC93</v>
      </c>
      <c r="J370" s="152"/>
      <c r="K370" s="152"/>
      <c r="L370" s="152"/>
      <c r="M370" s="152"/>
      <c r="N370" s="60" t="s">
        <v>41</v>
      </c>
      <c r="O370" s="62">
        <v>0</v>
      </c>
      <c r="P370" s="61">
        <f t="shared" si="86"/>
        <v>52.86</v>
      </c>
      <c r="Q370" s="144"/>
      <c r="R370" s="146"/>
      <c r="W370" s="54" t="str">
        <f t="shared" si="87"/>
        <v>mkckdvol -dev IBM.2107-75KYB71 -extpool P0 -cap 3339 -eam rotateexts -sam ese -name ckd_KYB71_#h AC80-AC93</v>
      </c>
    </row>
    <row r="371" spans="1:23" x14ac:dyDescent="0.2">
      <c r="A371" s="56" t="s">
        <v>15</v>
      </c>
      <c r="B371" s="56" t="s">
        <v>23</v>
      </c>
      <c r="C371" s="57" t="s">
        <v>24</v>
      </c>
      <c r="D371" s="58">
        <v>39</v>
      </c>
      <c r="E371" s="148"/>
      <c r="F371" s="152"/>
      <c r="G371" s="59" t="str">
        <f t="shared" si="79"/>
        <v>AC94-ACBA</v>
      </c>
      <c r="H371" s="58" t="str">
        <f t="shared" si="90"/>
        <v>AC94</v>
      </c>
      <c r="I371" s="58" t="str">
        <f t="shared" si="91"/>
        <v>ACBA</v>
      </c>
      <c r="J371" s="152"/>
      <c r="K371" s="152"/>
      <c r="L371" s="152"/>
      <c r="M371" s="152"/>
      <c r="N371" s="60" t="s">
        <v>41</v>
      </c>
      <c r="O371" s="62">
        <v>0</v>
      </c>
      <c r="P371" s="61">
        <f t="shared" si="86"/>
        <v>2022.76</v>
      </c>
      <c r="Q371" s="144"/>
      <c r="R371" s="146"/>
      <c r="W371" s="54" t="str">
        <f t="shared" si="87"/>
        <v>mkckdvol -dev IBM.2107-75KYB71 -extpool P0 -cap 65520 -eam rotateexts -sam ese -name ckd_KYB71_#h AC94-ACBA</v>
      </c>
    </row>
    <row r="372" spans="1:23" x14ac:dyDescent="0.2">
      <c r="A372" s="56" t="s">
        <v>15</v>
      </c>
      <c r="B372" s="56" t="s">
        <v>29</v>
      </c>
      <c r="C372" s="57" t="s">
        <v>30</v>
      </c>
      <c r="D372" s="58">
        <v>3</v>
      </c>
      <c r="E372" s="148"/>
      <c r="F372" s="152"/>
      <c r="G372" s="59" t="str">
        <f t="shared" si="79"/>
        <v>ACBB-ACBD</v>
      </c>
      <c r="H372" s="58" t="str">
        <f t="shared" si="90"/>
        <v>ACBB</v>
      </c>
      <c r="I372" s="58" t="str">
        <f t="shared" si="91"/>
        <v>ACBD</v>
      </c>
      <c r="J372" s="152"/>
      <c r="K372" s="152"/>
      <c r="L372" s="152"/>
      <c r="M372" s="152"/>
      <c r="N372" s="60" t="s">
        <v>41</v>
      </c>
      <c r="O372" s="62">
        <v>0</v>
      </c>
      <c r="P372" s="61">
        <f t="shared" si="86"/>
        <v>623.78</v>
      </c>
      <c r="Q372" s="144"/>
      <c r="R372" s="146"/>
      <c r="W372" s="54" t="str">
        <f t="shared" si="87"/>
        <v>mkckdvol -dev IBM.2107-75KYB71 -extpool P0 -cap 262668 -eam rotateexts -sam ese -name ckd_KYB71_#h ACBB-ACBD</v>
      </c>
    </row>
    <row r="373" spans="1:23" x14ac:dyDescent="0.2">
      <c r="A373" s="56" t="s">
        <v>15</v>
      </c>
      <c r="B373" s="56" t="s">
        <v>23</v>
      </c>
      <c r="C373" s="57" t="s">
        <v>24</v>
      </c>
      <c r="D373" s="58">
        <v>15</v>
      </c>
      <c r="E373" s="148"/>
      <c r="F373" s="152"/>
      <c r="G373" s="59" t="str">
        <f t="shared" si="79"/>
        <v>ACBE-ACCC</v>
      </c>
      <c r="H373" s="58" t="str">
        <f t="shared" si="90"/>
        <v>ACBE</v>
      </c>
      <c r="I373" s="58" t="str">
        <f t="shared" si="91"/>
        <v>ACCC</v>
      </c>
      <c r="J373" s="152"/>
      <c r="K373" s="152"/>
      <c r="L373" s="152"/>
      <c r="M373" s="152"/>
      <c r="N373" s="60" t="s">
        <v>41</v>
      </c>
      <c r="O373" s="62">
        <v>0</v>
      </c>
      <c r="P373" s="61">
        <f t="shared" si="86"/>
        <v>777.98</v>
      </c>
      <c r="Q373" s="144"/>
      <c r="R373" s="146"/>
      <c r="W373" s="54" t="str">
        <f t="shared" si="87"/>
        <v>mkckdvol -dev IBM.2107-75KYB71 -extpool P0 -cap 65520 -eam rotateexts -sam ese -name ckd_KYB71_#h ACBE-ACCC</v>
      </c>
    </row>
    <row r="374" spans="1:23" x14ac:dyDescent="0.2">
      <c r="A374" s="56" t="s">
        <v>15</v>
      </c>
      <c r="B374" s="56" t="s">
        <v>29</v>
      </c>
      <c r="C374" s="57" t="s">
        <v>30</v>
      </c>
      <c r="D374" s="58">
        <v>3</v>
      </c>
      <c r="E374" s="148"/>
      <c r="F374" s="152"/>
      <c r="G374" s="59" t="str">
        <f t="shared" si="79"/>
        <v>ACCD-ACCF</v>
      </c>
      <c r="H374" s="58" t="str">
        <f t="shared" si="90"/>
        <v>ACCD</v>
      </c>
      <c r="I374" s="58" t="str">
        <f t="shared" si="91"/>
        <v>ACCF</v>
      </c>
      <c r="J374" s="152"/>
      <c r="K374" s="152"/>
      <c r="L374" s="152"/>
      <c r="M374" s="152"/>
      <c r="N374" s="60" t="s">
        <v>41</v>
      </c>
      <c r="O374" s="62">
        <v>0</v>
      </c>
      <c r="P374" s="61">
        <f t="shared" si="86"/>
        <v>623.78</v>
      </c>
      <c r="Q374" s="144"/>
      <c r="R374" s="146"/>
      <c r="W374" s="54" t="str">
        <f t="shared" si="87"/>
        <v>mkckdvol -dev IBM.2107-75KYB71 -extpool P0 -cap 262668 -eam rotateexts -sam ese -name ckd_KYB71_#h ACCD-ACCF</v>
      </c>
    </row>
    <row r="375" spans="1:23" s="25" customFormat="1" ht="12.75" customHeight="1" x14ac:dyDescent="0.2">
      <c r="A375" s="26" t="s">
        <v>15</v>
      </c>
      <c r="B375" s="26" t="s">
        <v>23</v>
      </c>
      <c r="C375" s="27" t="s">
        <v>24</v>
      </c>
      <c r="D375" s="28">
        <v>14</v>
      </c>
      <c r="E375" s="29"/>
      <c r="F375" s="30"/>
      <c r="G375" s="31" t="str">
        <f t="shared" si="79"/>
        <v>ACD0-ACDD</v>
      </c>
      <c r="H375" s="32" t="str">
        <f t="shared" si="90"/>
        <v>ACD0</v>
      </c>
      <c r="I375" s="32" t="str">
        <f t="shared" si="91"/>
        <v>ACDD</v>
      </c>
      <c r="J375" s="31"/>
      <c r="K375" s="33"/>
      <c r="L375" s="34"/>
      <c r="M375" s="33"/>
      <c r="N375" s="31" t="s">
        <v>41</v>
      </c>
      <c r="O375" s="35">
        <v>0</v>
      </c>
      <c r="P375" s="36">
        <f t="shared" si="86"/>
        <v>726.12</v>
      </c>
      <c r="Q375" s="37"/>
      <c r="R375" s="38"/>
      <c r="W375" s="25" t="str">
        <f t="shared" si="87"/>
        <v>mkckdvol -dev IBM.2107-75KYB71 -extpool P0 -cap 65520 -eam rotateexts -sam ese -name ckd_KYB71_#h ACD0-ACDD</v>
      </c>
    </row>
    <row r="376" spans="1:23" x14ac:dyDescent="0.2">
      <c r="A376" s="56" t="s">
        <v>15</v>
      </c>
      <c r="B376" s="56" t="s">
        <v>16</v>
      </c>
      <c r="C376" s="57" t="s">
        <v>17</v>
      </c>
      <c r="D376" s="58">
        <v>1</v>
      </c>
      <c r="E376" s="147">
        <v>222</v>
      </c>
      <c r="F376" s="147" t="str">
        <f>DEC2HEX(HEX2DEC(F366)+1)</f>
        <v>AD</v>
      </c>
      <c r="G376" s="59" t="str">
        <f t="shared" si="79"/>
        <v>AD00-AD00</v>
      </c>
      <c r="H376" s="58" t="str">
        <f>DEC2HEX(HEX2DEC(H366)+256)</f>
        <v>AD00</v>
      </c>
      <c r="I376" s="58" t="str">
        <f>DEC2HEX(HEX2DEC(I366)+256)</f>
        <v>AD00</v>
      </c>
      <c r="J376" s="147" t="str">
        <f>DEC2HEX(HEX2DEC(J366)+256)</f>
        <v>6DE0</v>
      </c>
      <c r="K376" s="147" t="str">
        <f>DEC2HEX(HEX2DEC(K366)+256)</f>
        <v>6DFF</v>
      </c>
      <c r="L376" s="147">
        <f>(HEX2DEC(K376)-HEX2DEC(J376))+1</f>
        <v>32</v>
      </c>
      <c r="M376" s="147" t="str">
        <f>DEC2HEX(HEX2DEC(M366)+256)</f>
        <v>6D0E</v>
      </c>
      <c r="N376" s="60" t="s">
        <v>41</v>
      </c>
      <c r="O376" s="59" t="s">
        <v>16</v>
      </c>
      <c r="P376" s="61">
        <f t="shared" si="86"/>
        <v>0.88</v>
      </c>
      <c r="Q376" s="143">
        <f>SUM(P376:P384)</f>
        <v>7904.94</v>
      </c>
      <c r="R376" s="145" t="s">
        <v>136</v>
      </c>
      <c r="W376" s="54" t="str">
        <f t="shared" si="87"/>
        <v>mkckdvol -dev IBM.2107-75KYB71 -extpool P1 -cap 1113 -eam rotateexts -sam ese -name ckd_KYB71_#h AD00-AD00</v>
      </c>
    </row>
    <row r="377" spans="1:23" x14ac:dyDescent="0.2">
      <c r="A377" s="56" t="s">
        <v>15</v>
      </c>
      <c r="B377" s="56" t="s">
        <v>18</v>
      </c>
      <c r="C377" s="57" t="s">
        <v>19</v>
      </c>
      <c r="D377" s="58">
        <v>25</v>
      </c>
      <c r="E377" s="148"/>
      <c r="F377" s="152"/>
      <c r="G377" s="59" t="str">
        <f t="shared" si="79"/>
        <v>AD01-AD19</v>
      </c>
      <c r="H377" s="58" t="str">
        <f t="shared" ref="H377:H385" si="92">DEC2HEX(HEX2DEC(I376)+1)</f>
        <v>AD01</v>
      </c>
      <c r="I377" s="58" t="str">
        <f t="shared" ref="I377:I385" si="93">DEC2HEX(HEX2DEC(H377)+D377-1)</f>
        <v>AD19</v>
      </c>
      <c r="J377" s="152"/>
      <c r="K377" s="152"/>
      <c r="L377" s="152"/>
      <c r="M377" s="152"/>
      <c r="N377" s="60" t="s">
        <v>41</v>
      </c>
      <c r="O377" s="62">
        <v>1</v>
      </c>
      <c r="P377" s="61">
        <f t="shared" si="86"/>
        <v>198.24</v>
      </c>
      <c r="Q377" s="144"/>
      <c r="R377" s="146"/>
      <c r="W377" s="54" t="str">
        <f t="shared" si="87"/>
        <v>mkckdvol -dev IBM.2107-75KYB71 -extpool P1 -cap 10017 -eam rotateexts -sam ese -name ckd_KYB71_#h AD01-AD19</v>
      </c>
    </row>
    <row r="378" spans="1:23" x14ac:dyDescent="0.2">
      <c r="A378" s="56" t="s">
        <v>15</v>
      </c>
      <c r="B378" s="56" t="s">
        <v>23</v>
      </c>
      <c r="C378" s="57" t="s">
        <v>24</v>
      </c>
      <c r="D378" s="58">
        <v>37</v>
      </c>
      <c r="E378" s="148"/>
      <c r="F378" s="152"/>
      <c r="G378" s="59" t="str">
        <f t="shared" si="79"/>
        <v>AD1A-AD3E</v>
      </c>
      <c r="H378" s="58" t="str">
        <f t="shared" si="92"/>
        <v>AD1A</v>
      </c>
      <c r="I378" s="58" t="str">
        <f t="shared" si="93"/>
        <v>AD3E</v>
      </c>
      <c r="J378" s="152"/>
      <c r="K378" s="152"/>
      <c r="L378" s="152"/>
      <c r="M378" s="152"/>
      <c r="N378" s="60" t="s">
        <v>41</v>
      </c>
      <c r="O378" s="62">
        <v>1</v>
      </c>
      <c r="P378" s="61">
        <f t="shared" si="86"/>
        <v>1919.03</v>
      </c>
      <c r="Q378" s="144"/>
      <c r="R378" s="146"/>
      <c r="W378" s="54" t="str">
        <f t="shared" si="87"/>
        <v>mkckdvol -dev IBM.2107-75KYB71 -extpool P1 -cap 65520 -eam rotateexts -sam ese -name ckd_KYB71_#h AD1A-AD3E</v>
      </c>
    </row>
    <row r="379" spans="1:23" x14ac:dyDescent="0.2">
      <c r="A379" s="56" t="s">
        <v>15</v>
      </c>
      <c r="B379" s="56" t="s">
        <v>25</v>
      </c>
      <c r="C379" s="57" t="s">
        <v>26</v>
      </c>
      <c r="D379" s="58">
        <v>65</v>
      </c>
      <c r="E379" s="148"/>
      <c r="F379" s="152"/>
      <c r="G379" s="59" t="str">
        <f t="shared" si="79"/>
        <v>AD3F-AD7F</v>
      </c>
      <c r="H379" s="58" t="str">
        <f t="shared" si="92"/>
        <v>AD3F</v>
      </c>
      <c r="I379" s="58" t="str">
        <f t="shared" si="93"/>
        <v>AD7F</v>
      </c>
      <c r="J379" s="152"/>
      <c r="K379" s="152"/>
      <c r="L379" s="152"/>
      <c r="M379" s="152"/>
      <c r="N379" s="60" t="s">
        <v>41</v>
      </c>
      <c r="O379" s="62">
        <v>1</v>
      </c>
      <c r="P379" s="61">
        <f t="shared" si="86"/>
        <v>1685.63</v>
      </c>
      <c r="Q379" s="144"/>
      <c r="R379" s="146"/>
      <c r="W379" s="54" t="str">
        <f t="shared" si="87"/>
        <v>mkckdvol -dev IBM.2107-75KYB71 -extpool P1 -cap 32760 -eam rotateexts -sam ese -name ckd_KYB71_#h AD3F-AD7F</v>
      </c>
    </row>
    <row r="380" spans="1:23" x14ac:dyDescent="0.2">
      <c r="A380" s="56" t="s">
        <v>15</v>
      </c>
      <c r="B380" s="56" t="s">
        <v>27</v>
      </c>
      <c r="C380" s="57" t="s">
        <v>28</v>
      </c>
      <c r="D380" s="58">
        <v>20</v>
      </c>
      <c r="E380" s="148"/>
      <c r="F380" s="152"/>
      <c r="G380" s="59" t="str">
        <f t="shared" si="79"/>
        <v>AD80-AD93</v>
      </c>
      <c r="H380" s="58" t="str">
        <f t="shared" si="92"/>
        <v>AD80</v>
      </c>
      <c r="I380" s="58" t="str">
        <f t="shared" si="93"/>
        <v>AD93</v>
      </c>
      <c r="J380" s="152"/>
      <c r="K380" s="152"/>
      <c r="L380" s="152"/>
      <c r="M380" s="152"/>
      <c r="N380" s="60" t="s">
        <v>41</v>
      </c>
      <c r="O380" s="62">
        <v>1</v>
      </c>
      <c r="P380" s="61">
        <f t="shared" si="86"/>
        <v>52.86</v>
      </c>
      <c r="Q380" s="144"/>
      <c r="R380" s="146"/>
      <c r="W380" s="54" t="str">
        <f t="shared" si="87"/>
        <v>mkckdvol -dev IBM.2107-75KYB71 -extpool P1 -cap 3339 -eam rotateexts -sam ese -name ckd_KYB71_#h AD80-AD93</v>
      </c>
    </row>
    <row r="381" spans="1:23" x14ac:dyDescent="0.2">
      <c r="A381" s="56" t="s">
        <v>15</v>
      </c>
      <c r="B381" s="56" t="s">
        <v>23</v>
      </c>
      <c r="C381" s="57" t="s">
        <v>24</v>
      </c>
      <c r="D381" s="58">
        <v>39</v>
      </c>
      <c r="E381" s="148"/>
      <c r="F381" s="152"/>
      <c r="G381" s="59" t="str">
        <f t="shared" si="79"/>
        <v>AD94-ADBA</v>
      </c>
      <c r="H381" s="58" t="str">
        <f t="shared" si="92"/>
        <v>AD94</v>
      </c>
      <c r="I381" s="58" t="str">
        <f t="shared" si="93"/>
        <v>ADBA</v>
      </c>
      <c r="J381" s="152"/>
      <c r="K381" s="152"/>
      <c r="L381" s="152"/>
      <c r="M381" s="152"/>
      <c r="N381" s="60" t="s">
        <v>41</v>
      </c>
      <c r="O381" s="62">
        <v>1</v>
      </c>
      <c r="P381" s="61">
        <f t="shared" si="86"/>
        <v>2022.76</v>
      </c>
      <c r="Q381" s="144"/>
      <c r="R381" s="146"/>
      <c r="W381" s="54" t="str">
        <f t="shared" si="87"/>
        <v>mkckdvol -dev IBM.2107-75KYB71 -extpool P1 -cap 65520 -eam rotateexts -sam ese -name ckd_KYB71_#h AD94-ADBA</v>
      </c>
    </row>
    <row r="382" spans="1:23" x14ac:dyDescent="0.2">
      <c r="A382" s="56" t="s">
        <v>15</v>
      </c>
      <c r="B382" s="56" t="s">
        <v>29</v>
      </c>
      <c r="C382" s="57" t="s">
        <v>30</v>
      </c>
      <c r="D382" s="58">
        <v>3</v>
      </c>
      <c r="E382" s="148"/>
      <c r="F382" s="152"/>
      <c r="G382" s="59" t="str">
        <f t="shared" si="79"/>
        <v>ADBB-ADBD</v>
      </c>
      <c r="H382" s="58" t="str">
        <f t="shared" si="92"/>
        <v>ADBB</v>
      </c>
      <c r="I382" s="58" t="str">
        <f t="shared" si="93"/>
        <v>ADBD</v>
      </c>
      <c r="J382" s="152"/>
      <c r="K382" s="152"/>
      <c r="L382" s="152"/>
      <c r="M382" s="152"/>
      <c r="N382" s="60" t="s">
        <v>41</v>
      </c>
      <c r="O382" s="62">
        <v>1</v>
      </c>
      <c r="P382" s="61">
        <f t="shared" si="86"/>
        <v>623.78</v>
      </c>
      <c r="Q382" s="144"/>
      <c r="R382" s="146"/>
      <c r="W382" s="54" t="str">
        <f t="shared" si="87"/>
        <v>mkckdvol -dev IBM.2107-75KYB71 -extpool P1 -cap 262668 -eam rotateexts -sam ese -name ckd_KYB71_#h ADBB-ADBD</v>
      </c>
    </row>
    <row r="383" spans="1:23" x14ac:dyDescent="0.2">
      <c r="A383" s="56" t="s">
        <v>15</v>
      </c>
      <c r="B383" s="56" t="s">
        <v>23</v>
      </c>
      <c r="C383" s="57" t="s">
        <v>24</v>
      </c>
      <c r="D383" s="58">
        <v>15</v>
      </c>
      <c r="E383" s="148"/>
      <c r="F383" s="152"/>
      <c r="G383" s="59" t="str">
        <f t="shared" si="79"/>
        <v>ADBE-ADCC</v>
      </c>
      <c r="H383" s="58" t="str">
        <f t="shared" si="92"/>
        <v>ADBE</v>
      </c>
      <c r="I383" s="58" t="str">
        <f t="shared" si="93"/>
        <v>ADCC</v>
      </c>
      <c r="J383" s="152"/>
      <c r="K383" s="152"/>
      <c r="L383" s="152"/>
      <c r="M383" s="152"/>
      <c r="N383" s="60" t="s">
        <v>41</v>
      </c>
      <c r="O383" s="62">
        <v>1</v>
      </c>
      <c r="P383" s="61">
        <f t="shared" si="86"/>
        <v>777.98</v>
      </c>
      <c r="Q383" s="144"/>
      <c r="R383" s="146"/>
      <c r="W383" s="54" t="str">
        <f t="shared" si="87"/>
        <v>mkckdvol -dev IBM.2107-75KYB71 -extpool P1 -cap 65520 -eam rotateexts -sam ese -name ckd_KYB71_#h ADBE-ADCC</v>
      </c>
    </row>
    <row r="384" spans="1:23" x14ac:dyDescent="0.2">
      <c r="A384" s="56" t="s">
        <v>15</v>
      </c>
      <c r="B384" s="56" t="s">
        <v>29</v>
      </c>
      <c r="C384" s="57" t="s">
        <v>30</v>
      </c>
      <c r="D384" s="58">
        <v>3</v>
      </c>
      <c r="E384" s="148"/>
      <c r="F384" s="152"/>
      <c r="G384" s="59" t="str">
        <f t="shared" si="79"/>
        <v>ADCD-ADCF</v>
      </c>
      <c r="H384" s="58" t="str">
        <f t="shared" si="92"/>
        <v>ADCD</v>
      </c>
      <c r="I384" s="58" t="str">
        <f t="shared" si="93"/>
        <v>ADCF</v>
      </c>
      <c r="J384" s="152"/>
      <c r="K384" s="152"/>
      <c r="L384" s="152"/>
      <c r="M384" s="152"/>
      <c r="N384" s="60" t="s">
        <v>41</v>
      </c>
      <c r="O384" s="62">
        <v>1</v>
      </c>
      <c r="P384" s="61">
        <f t="shared" si="86"/>
        <v>623.78</v>
      </c>
      <c r="Q384" s="144"/>
      <c r="R384" s="146"/>
      <c r="W384" s="54" t="str">
        <f t="shared" si="87"/>
        <v>mkckdvol -dev IBM.2107-75KYB71 -extpool P1 -cap 262668 -eam rotateexts -sam ese -name ckd_KYB71_#h ADCD-ADCF</v>
      </c>
    </row>
    <row r="385" spans="1:23" s="25" customFormat="1" ht="12.75" customHeight="1" x14ac:dyDescent="0.2">
      <c r="A385" s="26" t="s">
        <v>15</v>
      </c>
      <c r="B385" s="26" t="s">
        <v>23</v>
      </c>
      <c r="C385" s="27" t="s">
        <v>24</v>
      </c>
      <c r="D385" s="28">
        <v>14</v>
      </c>
      <c r="E385" s="29"/>
      <c r="F385" s="30"/>
      <c r="G385" s="31" t="str">
        <f t="shared" si="79"/>
        <v>ADD0-ADDD</v>
      </c>
      <c r="H385" s="32" t="str">
        <f t="shared" si="92"/>
        <v>ADD0</v>
      </c>
      <c r="I385" s="32" t="str">
        <f t="shared" si="93"/>
        <v>ADDD</v>
      </c>
      <c r="J385" s="31"/>
      <c r="K385" s="33"/>
      <c r="L385" s="34"/>
      <c r="M385" s="33"/>
      <c r="N385" s="31" t="s">
        <v>41</v>
      </c>
      <c r="O385" s="35">
        <v>1</v>
      </c>
      <c r="P385" s="36">
        <f t="shared" si="86"/>
        <v>726.12</v>
      </c>
      <c r="Q385" s="37"/>
      <c r="R385" s="38"/>
      <c r="W385" s="25" t="str">
        <f t="shared" si="87"/>
        <v>mkckdvol -dev IBM.2107-75KYB71 -extpool P1 -cap 65520 -eam rotateexts -sam ese -name ckd_KYB71_#h ADD0-ADDD</v>
      </c>
    </row>
    <row r="386" spans="1:23" x14ac:dyDescent="0.2">
      <c r="A386" s="56" t="s">
        <v>15</v>
      </c>
      <c r="B386" s="56" t="s">
        <v>16</v>
      </c>
      <c r="C386" s="57" t="s">
        <v>17</v>
      </c>
      <c r="D386" s="58">
        <v>1</v>
      </c>
      <c r="E386" s="147">
        <v>222</v>
      </c>
      <c r="F386" s="147" t="str">
        <f>DEC2HEX(HEX2DEC(F376)+1)</f>
        <v>AE</v>
      </c>
      <c r="G386" s="59" t="str">
        <f t="shared" ref="G386:G449" si="94">CONCATENATE(H386,"-",I386)</f>
        <v>AE00-AE00</v>
      </c>
      <c r="H386" s="58" t="str">
        <f>DEC2HEX(HEX2DEC(H376)+256)</f>
        <v>AE00</v>
      </c>
      <c r="I386" s="58" t="str">
        <f>DEC2HEX(HEX2DEC(I376)+256)</f>
        <v>AE00</v>
      </c>
      <c r="J386" s="147" t="str">
        <f>DEC2HEX(HEX2DEC(J376)+256)</f>
        <v>6EE0</v>
      </c>
      <c r="K386" s="147" t="str">
        <f>DEC2HEX(HEX2DEC(K376)+256)</f>
        <v>6EFF</v>
      </c>
      <c r="L386" s="147">
        <f>(HEX2DEC(K386)-HEX2DEC(J386))+1</f>
        <v>32</v>
      </c>
      <c r="M386" s="147" t="str">
        <f>DEC2HEX(HEX2DEC(M376)+256)</f>
        <v>6E0E</v>
      </c>
      <c r="N386" s="60" t="s">
        <v>41</v>
      </c>
      <c r="O386" s="59" t="s">
        <v>22</v>
      </c>
      <c r="P386" s="61">
        <f t="shared" si="86"/>
        <v>0.88</v>
      </c>
      <c r="Q386" s="143">
        <f>SUM(P386:P394)</f>
        <v>7904.94</v>
      </c>
      <c r="R386" s="145" t="s">
        <v>136</v>
      </c>
      <c r="W386" s="54" t="str">
        <f t="shared" si="87"/>
        <v>mkckdvol -dev IBM.2107-75KYB71 -extpool P0 -cap 1113 -eam rotateexts -sam ese -name ckd_KYB71_#h AE00-AE00</v>
      </c>
    </row>
    <row r="387" spans="1:23" x14ac:dyDescent="0.2">
      <c r="A387" s="56" t="s">
        <v>15</v>
      </c>
      <c r="B387" s="56" t="s">
        <v>18</v>
      </c>
      <c r="C387" s="57" t="s">
        <v>19</v>
      </c>
      <c r="D387" s="58">
        <v>25</v>
      </c>
      <c r="E387" s="148"/>
      <c r="F387" s="152"/>
      <c r="G387" s="59" t="str">
        <f t="shared" si="94"/>
        <v>AE01-AE19</v>
      </c>
      <c r="H387" s="58" t="str">
        <f t="shared" ref="H387:H395" si="95">DEC2HEX(HEX2DEC(I386)+1)</f>
        <v>AE01</v>
      </c>
      <c r="I387" s="58" t="str">
        <f t="shared" ref="I387:I395" si="96">DEC2HEX(HEX2DEC(H387)+D387-1)</f>
        <v>AE19</v>
      </c>
      <c r="J387" s="152"/>
      <c r="K387" s="152"/>
      <c r="L387" s="152"/>
      <c r="M387" s="152"/>
      <c r="N387" s="60" t="s">
        <v>41</v>
      </c>
      <c r="O387" s="62">
        <v>0</v>
      </c>
      <c r="P387" s="61">
        <f t="shared" si="86"/>
        <v>198.24</v>
      </c>
      <c r="Q387" s="144"/>
      <c r="R387" s="146"/>
      <c r="W387" s="54" t="str">
        <f t="shared" si="87"/>
        <v>mkckdvol -dev IBM.2107-75KYB71 -extpool P0 -cap 10017 -eam rotateexts -sam ese -name ckd_KYB71_#h AE01-AE19</v>
      </c>
    </row>
    <row r="388" spans="1:23" x14ac:dyDescent="0.2">
      <c r="A388" s="56" t="s">
        <v>15</v>
      </c>
      <c r="B388" s="56" t="s">
        <v>23</v>
      </c>
      <c r="C388" s="57" t="s">
        <v>24</v>
      </c>
      <c r="D388" s="58">
        <v>37</v>
      </c>
      <c r="E388" s="148"/>
      <c r="F388" s="152"/>
      <c r="G388" s="59" t="str">
        <f t="shared" si="94"/>
        <v>AE1A-AE3E</v>
      </c>
      <c r="H388" s="58" t="str">
        <f t="shared" si="95"/>
        <v>AE1A</v>
      </c>
      <c r="I388" s="58" t="str">
        <f t="shared" si="96"/>
        <v>AE3E</v>
      </c>
      <c r="J388" s="152"/>
      <c r="K388" s="152"/>
      <c r="L388" s="152"/>
      <c r="M388" s="152"/>
      <c r="N388" s="60" t="s">
        <v>41</v>
      </c>
      <c r="O388" s="62">
        <v>0</v>
      </c>
      <c r="P388" s="61">
        <f t="shared" si="86"/>
        <v>1919.03</v>
      </c>
      <c r="Q388" s="144"/>
      <c r="R388" s="146"/>
      <c r="W388" s="54" t="str">
        <f t="shared" si="87"/>
        <v>mkckdvol -dev IBM.2107-75KYB71 -extpool P0 -cap 65520 -eam rotateexts -sam ese -name ckd_KYB71_#h AE1A-AE3E</v>
      </c>
    </row>
    <row r="389" spans="1:23" x14ac:dyDescent="0.2">
      <c r="A389" s="56" t="s">
        <v>15</v>
      </c>
      <c r="B389" s="56" t="s">
        <v>25</v>
      </c>
      <c r="C389" s="57" t="s">
        <v>26</v>
      </c>
      <c r="D389" s="58">
        <v>65</v>
      </c>
      <c r="E389" s="148"/>
      <c r="F389" s="152"/>
      <c r="G389" s="59" t="str">
        <f t="shared" si="94"/>
        <v>AE3F-AE7F</v>
      </c>
      <c r="H389" s="58" t="str">
        <f t="shared" si="95"/>
        <v>AE3F</v>
      </c>
      <c r="I389" s="58" t="str">
        <f t="shared" si="96"/>
        <v>AE7F</v>
      </c>
      <c r="J389" s="152"/>
      <c r="K389" s="152"/>
      <c r="L389" s="152"/>
      <c r="M389" s="152"/>
      <c r="N389" s="60" t="s">
        <v>41</v>
      </c>
      <c r="O389" s="62">
        <v>0</v>
      </c>
      <c r="P389" s="61">
        <f t="shared" si="86"/>
        <v>1685.63</v>
      </c>
      <c r="Q389" s="144"/>
      <c r="R389" s="146"/>
      <c r="W389" s="54" t="str">
        <f t="shared" si="87"/>
        <v>mkckdvol -dev IBM.2107-75KYB71 -extpool P0 -cap 32760 -eam rotateexts -sam ese -name ckd_KYB71_#h AE3F-AE7F</v>
      </c>
    </row>
    <row r="390" spans="1:23" x14ac:dyDescent="0.2">
      <c r="A390" s="56" t="s">
        <v>15</v>
      </c>
      <c r="B390" s="56" t="s">
        <v>27</v>
      </c>
      <c r="C390" s="57" t="s">
        <v>28</v>
      </c>
      <c r="D390" s="58">
        <v>20</v>
      </c>
      <c r="E390" s="148"/>
      <c r="F390" s="152"/>
      <c r="G390" s="59" t="str">
        <f t="shared" si="94"/>
        <v>AE80-AE93</v>
      </c>
      <c r="H390" s="58" t="str">
        <f t="shared" si="95"/>
        <v>AE80</v>
      </c>
      <c r="I390" s="58" t="str">
        <f t="shared" si="96"/>
        <v>AE93</v>
      </c>
      <c r="J390" s="152"/>
      <c r="K390" s="152"/>
      <c r="L390" s="152"/>
      <c r="M390" s="152"/>
      <c r="N390" s="60" t="s">
        <v>41</v>
      </c>
      <c r="O390" s="62">
        <v>0</v>
      </c>
      <c r="P390" s="61">
        <f t="shared" si="86"/>
        <v>52.86</v>
      </c>
      <c r="Q390" s="144"/>
      <c r="R390" s="146"/>
      <c r="W390" s="54" t="str">
        <f t="shared" si="87"/>
        <v>mkckdvol -dev IBM.2107-75KYB71 -extpool P0 -cap 3339 -eam rotateexts -sam ese -name ckd_KYB71_#h AE80-AE93</v>
      </c>
    </row>
    <row r="391" spans="1:23" x14ac:dyDescent="0.2">
      <c r="A391" s="56" t="s">
        <v>15</v>
      </c>
      <c r="B391" s="56" t="s">
        <v>23</v>
      </c>
      <c r="C391" s="57" t="s">
        <v>24</v>
      </c>
      <c r="D391" s="58">
        <v>39</v>
      </c>
      <c r="E391" s="148"/>
      <c r="F391" s="152"/>
      <c r="G391" s="59" t="str">
        <f t="shared" si="94"/>
        <v>AE94-AEBA</v>
      </c>
      <c r="H391" s="58" t="str">
        <f t="shared" si="95"/>
        <v>AE94</v>
      </c>
      <c r="I391" s="58" t="str">
        <f t="shared" si="96"/>
        <v>AEBA</v>
      </c>
      <c r="J391" s="152"/>
      <c r="K391" s="152"/>
      <c r="L391" s="152"/>
      <c r="M391" s="152"/>
      <c r="N391" s="60" t="s">
        <v>41</v>
      </c>
      <c r="O391" s="62">
        <v>0</v>
      </c>
      <c r="P391" s="61">
        <f t="shared" si="86"/>
        <v>2022.76</v>
      </c>
      <c r="Q391" s="144"/>
      <c r="R391" s="146"/>
      <c r="W391" s="54" t="str">
        <f t="shared" si="87"/>
        <v>mkckdvol -dev IBM.2107-75KYB71 -extpool P0 -cap 65520 -eam rotateexts -sam ese -name ckd_KYB71_#h AE94-AEBA</v>
      </c>
    </row>
    <row r="392" spans="1:23" x14ac:dyDescent="0.2">
      <c r="A392" s="56" t="s">
        <v>15</v>
      </c>
      <c r="B392" s="56" t="s">
        <v>29</v>
      </c>
      <c r="C392" s="57" t="s">
        <v>30</v>
      </c>
      <c r="D392" s="58">
        <v>3</v>
      </c>
      <c r="E392" s="148"/>
      <c r="F392" s="152"/>
      <c r="G392" s="59" t="str">
        <f t="shared" si="94"/>
        <v>AEBB-AEBD</v>
      </c>
      <c r="H392" s="58" t="str">
        <f t="shared" si="95"/>
        <v>AEBB</v>
      </c>
      <c r="I392" s="58" t="str">
        <f t="shared" si="96"/>
        <v>AEBD</v>
      </c>
      <c r="J392" s="152"/>
      <c r="K392" s="152"/>
      <c r="L392" s="152"/>
      <c r="M392" s="152"/>
      <c r="N392" s="60" t="s">
        <v>41</v>
      </c>
      <c r="O392" s="62">
        <v>0</v>
      </c>
      <c r="P392" s="61">
        <f t="shared" si="86"/>
        <v>623.78</v>
      </c>
      <c r="Q392" s="144"/>
      <c r="R392" s="146"/>
      <c r="W392" s="54" t="str">
        <f t="shared" si="87"/>
        <v>mkckdvol -dev IBM.2107-75KYB71 -extpool P0 -cap 262668 -eam rotateexts -sam ese -name ckd_KYB71_#h AEBB-AEBD</v>
      </c>
    </row>
    <row r="393" spans="1:23" x14ac:dyDescent="0.2">
      <c r="A393" s="56" t="s">
        <v>15</v>
      </c>
      <c r="B393" s="56" t="s">
        <v>23</v>
      </c>
      <c r="C393" s="57" t="s">
        <v>24</v>
      </c>
      <c r="D393" s="58">
        <v>15</v>
      </c>
      <c r="E393" s="148"/>
      <c r="F393" s="152"/>
      <c r="G393" s="59" t="str">
        <f t="shared" si="94"/>
        <v>AEBE-AECC</v>
      </c>
      <c r="H393" s="58" t="str">
        <f t="shared" si="95"/>
        <v>AEBE</v>
      </c>
      <c r="I393" s="58" t="str">
        <f t="shared" si="96"/>
        <v>AECC</v>
      </c>
      <c r="J393" s="152"/>
      <c r="K393" s="152"/>
      <c r="L393" s="152"/>
      <c r="M393" s="152"/>
      <c r="N393" s="60" t="s">
        <v>41</v>
      </c>
      <c r="O393" s="62">
        <v>0</v>
      </c>
      <c r="P393" s="61">
        <f t="shared" si="86"/>
        <v>777.98</v>
      </c>
      <c r="Q393" s="144"/>
      <c r="R393" s="146"/>
      <c r="W393" s="54" t="str">
        <f t="shared" si="87"/>
        <v>mkckdvol -dev IBM.2107-75KYB71 -extpool P0 -cap 65520 -eam rotateexts -sam ese -name ckd_KYB71_#h AEBE-AECC</v>
      </c>
    </row>
    <row r="394" spans="1:23" x14ac:dyDescent="0.2">
      <c r="A394" s="56" t="s">
        <v>15</v>
      </c>
      <c r="B394" s="56" t="s">
        <v>29</v>
      </c>
      <c r="C394" s="57" t="s">
        <v>30</v>
      </c>
      <c r="D394" s="58">
        <v>3</v>
      </c>
      <c r="E394" s="148"/>
      <c r="F394" s="152"/>
      <c r="G394" s="59" t="str">
        <f t="shared" si="94"/>
        <v>AECD-AECF</v>
      </c>
      <c r="H394" s="58" t="str">
        <f t="shared" si="95"/>
        <v>AECD</v>
      </c>
      <c r="I394" s="58" t="str">
        <f t="shared" si="96"/>
        <v>AECF</v>
      </c>
      <c r="J394" s="152"/>
      <c r="K394" s="152"/>
      <c r="L394" s="152"/>
      <c r="M394" s="152"/>
      <c r="N394" s="60" t="s">
        <v>41</v>
      </c>
      <c r="O394" s="62">
        <v>0</v>
      </c>
      <c r="P394" s="61">
        <f t="shared" si="86"/>
        <v>623.78</v>
      </c>
      <c r="Q394" s="144"/>
      <c r="R394" s="146"/>
      <c r="W394" s="54" t="str">
        <f t="shared" si="87"/>
        <v>mkckdvol -dev IBM.2107-75KYB71 -extpool P0 -cap 262668 -eam rotateexts -sam ese -name ckd_KYB71_#h AECD-AECF</v>
      </c>
    </row>
    <row r="395" spans="1:23" s="25" customFormat="1" ht="12.75" customHeight="1" x14ac:dyDescent="0.2">
      <c r="A395" s="26" t="s">
        <v>15</v>
      </c>
      <c r="B395" s="26" t="s">
        <v>23</v>
      </c>
      <c r="C395" s="27" t="s">
        <v>24</v>
      </c>
      <c r="D395" s="28">
        <v>14</v>
      </c>
      <c r="E395" s="29"/>
      <c r="F395" s="30"/>
      <c r="G395" s="31" t="str">
        <f t="shared" si="94"/>
        <v>AED0-AEDD</v>
      </c>
      <c r="H395" s="32" t="str">
        <f t="shared" si="95"/>
        <v>AED0</v>
      </c>
      <c r="I395" s="32" t="str">
        <f t="shared" si="96"/>
        <v>AEDD</v>
      </c>
      <c r="J395" s="31"/>
      <c r="K395" s="33"/>
      <c r="L395" s="34"/>
      <c r="M395" s="33"/>
      <c r="N395" s="31" t="s">
        <v>41</v>
      </c>
      <c r="O395" s="35">
        <v>0</v>
      </c>
      <c r="P395" s="36">
        <f t="shared" si="86"/>
        <v>726.12</v>
      </c>
      <c r="Q395" s="37"/>
      <c r="R395" s="38"/>
      <c r="W395" s="25" t="str">
        <f t="shared" si="87"/>
        <v>mkckdvol -dev IBM.2107-75KYB71 -extpool P0 -cap 65520 -eam rotateexts -sam ese -name ckd_KYB71_#h AED0-AEDD</v>
      </c>
    </row>
    <row r="396" spans="1:23" x14ac:dyDescent="0.2">
      <c r="A396" s="56" t="s">
        <v>15</v>
      </c>
      <c r="B396" s="56" t="s">
        <v>16</v>
      </c>
      <c r="C396" s="57" t="s">
        <v>17</v>
      </c>
      <c r="D396" s="58">
        <v>1</v>
      </c>
      <c r="E396" s="147">
        <v>222</v>
      </c>
      <c r="F396" s="147" t="str">
        <f>DEC2HEX(HEX2DEC(F386)+1)</f>
        <v>AF</v>
      </c>
      <c r="G396" s="59" t="str">
        <f t="shared" si="94"/>
        <v>AF00-AF00</v>
      </c>
      <c r="H396" s="58" t="str">
        <f>DEC2HEX(HEX2DEC(H386)+256)</f>
        <v>AF00</v>
      </c>
      <c r="I396" s="58" t="str">
        <f>DEC2HEX(HEX2DEC(I386)+256)</f>
        <v>AF00</v>
      </c>
      <c r="J396" s="147" t="str">
        <f>DEC2HEX(HEX2DEC(J386)+256)</f>
        <v>6FE0</v>
      </c>
      <c r="K396" s="147" t="str">
        <f>DEC2HEX(HEX2DEC(K386)+256)</f>
        <v>6FFF</v>
      </c>
      <c r="L396" s="147">
        <f>(HEX2DEC(K396)-HEX2DEC(J396))+1</f>
        <v>32</v>
      </c>
      <c r="M396" s="147" t="str">
        <f>DEC2HEX(HEX2DEC(M386)+256)</f>
        <v>6F0E</v>
      </c>
      <c r="N396" s="60" t="s">
        <v>41</v>
      </c>
      <c r="O396" s="59" t="s">
        <v>16</v>
      </c>
      <c r="P396" s="61">
        <f t="shared" si="86"/>
        <v>0.88</v>
      </c>
      <c r="Q396" s="143">
        <f>SUM(P396:P404)</f>
        <v>7904.94</v>
      </c>
      <c r="R396" s="145" t="s">
        <v>136</v>
      </c>
      <c r="W396" s="54" t="str">
        <f t="shared" si="87"/>
        <v>mkckdvol -dev IBM.2107-75KYB71 -extpool P1 -cap 1113 -eam rotateexts -sam ese -name ckd_KYB71_#h AF00-AF00</v>
      </c>
    </row>
    <row r="397" spans="1:23" x14ac:dyDescent="0.2">
      <c r="A397" s="56" t="s">
        <v>15</v>
      </c>
      <c r="B397" s="56" t="s">
        <v>18</v>
      </c>
      <c r="C397" s="57" t="s">
        <v>19</v>
      </c>
      <c r="D397" s="58">
        <v>25</v>
      </c>
      <c r="E397" s="148"/>
      <c r="F397" s="152"/>
      <c r="G397" s="59" t="str">
        <f t="shared" si="94"/>
        <v>AF01-AF19</v>
      </c>
      <c r="H397" s="58" t="str">
        <f t="shared" ref="H397:H405" si="97">DEC2HEX(HEX2DEC(I396)+1)</f>
        <v>AF01</v>
      </c>
      <c r="I397" s="58" t="str">
        <f t="shared" ref="I397:I405" si="98">DEC2HEX(HEX2DEC(H397)+D397-1)</f>
        <v>AF19</v>
      </c>
      <c r="J397" s="152"/>
      <c r="K397" s="152"/>
      <c r="L397" s="152"/>
      <c r="M397" s="152"/>
      <c r="N397" s="60" t="s">
        <v>41</v>
      </c>
      <c r="O397" s="62">
        <v>1</v>
      </c>
      <c r="P397" s="61">
        <f t="shared" si="86"/>
        <v>198.24</v>
      </c>
      <c r="Q397" s="144"/>
      <c r="R397" s="146"/>
      <c r="W397" s="54" t="str">
        <f t="shared" si="87"/>
        <v>mkckdvol -dev IBM.2107-75KYB71 -extpool P1 -cap 10017 -eam rotateexts -sam ese -name ckd_KYB71_#h AF01-AF19</v>
      </c>
    </row>
    <row r="398" spans="1:23" x14ac:dyDescent="0.2">
      <c r="A398" s="56" t="s">
        <v>15</v>
      </c>
      <c r="B398" s="56" t="s">
        <v>23</v>
      </c>
      <c r="C398" s="57" t="s">
        <v>24</v>
      </c>
      <c r="D398" s="58">
        <v>37</v>
      </c>
      <c r="E398" s="148"/>
      <c r="F398" s="152"/>
      <c r="G398" s="59" t="str">
        <f t="shared" si="94"/>
        <v>AF1A-AF3E</v>
      </c>
      <c r="H398" s="58" t="str">
        <f t="shared" si="97"/>
        <v>AF1A</v>
      </c>
      <c r="I398" s="58" t="str">
        <f t="shared" si="98"/>
        <v>AF3E</v>
      </c>
      <c r="J398" s="152"/>
      <c r="K398" s="152"/>
      <c r="L398" s="152"/>
      <c r="M398" s="152"/>
      <c r="N398" s="60" t="s">
        <v>41</v>
      </c>
      <c r="O398" s="62">
        <v>1</v>
      </c>
      <c r="P398" s="61">
        <f t="shared" si="86"/>
        <v>1919.03</v>
      </c>
      <c r="Q398" s="144"/>
      <c r="R398" s="146"/>
      <c r="W398" s="54" t="str">
        <f t="shared" si="87"/>
        <v>mkckdvol -dev IBM.2107-75KYB71 -extpool P1 -cap 65520 -eam rotateexts -sam ese -name ckd_KYB71_#h AF1A-AF3E</v>
      </c>
    </row>
    <row r="399" spans="1:23" x14ac:dyDescent="0.2">
      <c r="A399" s="56" t="s">
        <v>15</v>
      </c>
      <c r="B399" s="56" t="s">
        <v>25</v>
      </c>
      <c r="C399" s="57" t="s">
        <v>26</v>
      </c>
      <c r="D399" s="58">
        <v>65</v>
      </c>
      <c r="E399" s="148"/>
      <c r="F399" s="152"/>
      <c r="G399" s="59" t="str">
        <f t="shared" si="94"/>
        <v>AF3F-AF7F</v>
      </c>
      <c r="H399" s="58" t="str">
        <f t="shared" si="97"/>
        <v>AF3F</v>
      </c>
      <c r="I399" s="58" t="str">
        <f t="shared" si="98"/>
        <v>AF7F</v>
      </c>
      <c r="J399" s="152"/>
      <c r="K399" s="152"/>
      <c r="L399" s="152"/>
      <c r="M399" s="152"/>
      <c r="N399" s="60" t="s">
        <v>41</v>
      </c>
      <c r="O399" s="62">
        <v>1</v>
      </c>
      <c r="P399" s="61">
        <f t="shared" si="86"/>
        <v>1685.63</v>
      </c>
      <c r="Q399" s="144"/>
      <c r="R399" s="146"/>
      <c r="W399" s="54" t="str">
        <f t="shared" si="87"/>
        <v>mkckdvol -dev IBM.2107-75KYB71 -extpool P1 -cap 32760 -eam rotateexts -sam ese -name ckd_KYB71_#h AF3F-AF7F</v>
      </c>
    </row>
    <row r="400" spans="1:23" x14ac:dyDescent="0.2">
      <c r="A400" s="56" t="s">
        <v>15</v>
      </c>
      <c r="B400" s="56" t="s">
        <v>27</v>
      </c>
      <c r="C400" s="57" t="s">
        <v>28</v>
      </c>
      <c r="D400" s="58">
        <v>20</v>
      </c>
      <c r="E400" s="148"/>
      <c r="F400" s="152"/>
      <c r="G400" s="59" t="str">
        <f t="shared" si="94"/>
        <v>AF80-AF93</v>
      </c>
      <c r="H400" s="58" t="str">
        <f t="shared" si="97"/>
        <v>AF80</v>
      </c>
      <c r="I400" s="58" t="str">
        <f t="shared" si="98"/>
        <v>AF93</v>
      </c>
      <c r="J400" s="152"/>
      <c r="K400" s="152"/>
      <c r="L400" s="152"/>
      <c r="M400" s="152"/>
      <c r="N400" s="60" t="s">
        <v>41</v>
      </c>
      <c r="O400" s="62">
        <v>1</v>
      </c>
      <c r="P400" s="61">
        <f t="shared" si="86"/>
        <v>52.86</v>
      </c>
      <c r="Q400" s="144"/>
      <c r="R400" s="146"/>
      <c r="W400" s="54" t="str">
        <f t="shared" si="87"/>
        <v>mkckdvol -dev IBM.2107-75KYB71 -extpool P1 -cap 3339 -eam rotateexts -sam ese -name ckd_KYB71_#h AF80-AF93</v>
      </c>
    </row>
    <row r="401" spans="1:23" x14ac:dyDescent="0.2">
      <c r="A401" s="56" t="s">
        <v>15</v>
      </c>
      <c r="B401" s="56" t="s">
        <v>23</v>
      </c>
      <c r="C401" s="57" t="s">
        <v>24</v>
      </c>
      <c r="D401" s="58">
        <v>39</v>
      </c>
      <c r="E401" s="148"/>
      <c r="F401" s="152"/>
      <c r="G401" s="59" t="str">
        <f t="shared" si="94"/>
        <v>AF94-AFBA</v>
      </c>
      <c r="H401" s="58" t="str">
        <f t="shared" si="97"/>
        <v>AF94</v>
      </c>
      <c r="I401" s="58" t="str">
        <f t="shared" si="98"/>
        <v>AFBA</v>
      </c>
      <c r="J401" s="152"/>
      <c r="K401" s="152"/>
      <c r="L401" s="152"/>
      <c r="M401" s="152"/>
      <c r="N401" s="60" t="s">
        <v>41</v>
      </c>
      <c r="O401" s="62">
        <v>1</v>
      </c>
      <c r="P401" s="61">
        <f t="shared" si="86"/>
        <v>2022.76</v>
      </c>
      <c r="Q401" s="144"/>
      <c r="R401" s="146"/>
      <c r="W401" s="54" t="str">
        <f t="shared" si="87"/>
        <v>mkckdvol -dev IBM.2107-75KYB71 -extpool P1 -cap 65520 -eam rotateexts -sam ese -name ckd_KYB71_#h AF94-AFBA</v>
      </c>
    </row>
    <row r="402" spans="1:23" x14ac:dyDescent="0.2">
      <c r="A402" s="56" t="s">
        <v>15</v>
      </c>
      <c r="B402" s="56" t="s">
        <v>29</v>
      </c>
      <c r="C402" s="57" t="s">
        <v>30</v>
      </c>
      <c r="D402" s="58">
        <v>3</v>
      </c>
      <c r="E402" s="148"/>
      <c r="F402" s="152"/>
      <c r="G402" s="59" t="str">
        <f t="shared" si="94"/>
        <v>AFBB-AFBD</v>
      </c>
      <c r="H402" s="58" t="str">
        <f t="shared" si="97"/>
        <v>AFBB</v>
      </c>
      <c r="I402" s="58" t="str">
        <f t="shared" si="98"/>
        <v>AFBD</v>
      </c>
      <c r="J402" s="152"/>
      <c r="K402" s="152"/>
      <c r="L402" s="152"/>
      <c r="M402" s="152"/>
      <c r="N402" s="60" t="s">
        <v>41</v>
      </c>
      <c r="O402" s="62">
        <v>1</v>
      </c>
      <c r="P402" s="61">
        <f t="shared" si="86"/>
        <v>623.78</v>
      </c>
      <c r="Q402" s="144"/>
      <c r="R402" s="146"/>
      <c r="W402" s="54" t="str">
        <f t="shared" si="87"/>
        <v>mkckdvol -dev IBM.2107-75KYB71 -extpool P1 -cap 262668 -eam rotateexts -sam ese -name ckd_KYB71_#h AFBB-AFBD</v>
      </c>
    </row>
    <row r="403" spans="1:23" x14ac:dyDescent="0.2">
      <c r="A403" s="56" t="s">
        <v>15</v>
      </c>
      <c r="B403" s="56" t="s">
        <v>23</v>
      </c>
      <c r="C403" s="57" t="s">
        <v>24</v>
      </c>
      <c r="D403" s="58">
        <v>15</v>
      </c>
      <c r="E403" s="148"/>
      <c r="F403" s="152"/>
      <c r="G403" s="59" t="str">
        <f t="shared" si="94"/>
        <v>AFBE-AFCC</v>
      </c>
      <c r="H403" s="58" t="str">
        <f t="shared" si="97"/>
        <v>AFBE</v>
      </c>
      <c r="I403" s="58" t="str">
        <f t="shared" si="98"/>
        <v>AFCC</v>
      </c>
      <c r="J403" s="152"/>
      <c r="K403" s="152"/>
      <c r="L403" s="152"/>
      <c r="M403" s="152"/>
      <c r="N403" s="60" t="s">
        <v>41</v>
      </c>
      <c r="O403" s="62">
        <v>1</v>
      </c>
      <c r="P403" s="61">
        <f t="shared" si="86"/>
        <v>777.98</v>
      </c>
      <c r="Q403" s="144"/>
      <c r="R403" s="146"/>
      <c r="W403" s="54" t="str">
        <f t="shared" si="87"/>
        <v>mkckdvol -dev IBM.2107-75KYB71 -extpool P1 -cap 65520 -eam rotateexts -sam ese -name ckd_KYB71_#h AFBE-AFCC</v>
      </c>
    </row>
    <row r="404" spans="1:23" x14ac:dyDescent="0.2">
      <c r="A404" s="56" t="s">
        <v>15</v>
      </c>
      <c r="B404" s="56" t="s">
        <v>29</v>
      </c>
      <c r="C404" s="57" t="s">
        <v>30</v>
      </c>
      <c r="D404" s="58">
        <v>3</v>
      </c>
      <c r="E404" s="148"/>
      <c r="F404" s="152"/>
      <c r="G404" s="59" t="str">
        <f t="shared" si="94"/>
        <v>AFCD-AFCF</v>
      </c>
      <c r="H404" s="58" t="str">
        <f t="shared" si="97"/>
        <v>AFCD</v>
      </c>
      <c r="I404" s="58" t="str">
        <f t="shared" si="98"/>
        <v>AFCF</v>
      </c>
      <c r="J404" s="152"/>
      <c r="K404" s="152"/>
      <c r="L404" s="152"/>
      <c r="M404" s="152"/>
      <c r="N404" s="60" t="s">
        <v>41</v>
      </c>
      <c r="O404" s="62">
        <v>1</v>
      </c>
      <c r="P404" s="61">
        <f t="shared" si="86"/>
        <v>623.78</v>
      </c>
      <c r="Q404" s="144"/>
      <c r="R404" s="146"/>
      <c r="W404" s="54" t="str">
        <f t="shared" si="87"/>
        <v>mkckdvol -dev IBM.2107-75KYB71 -extpool P1 -cap 262668 -eam rotateexts -sam ese -name ckd_KYB71_#h AFCD-AFCF</v>
      </c>
    </row>
    <row r="405" spans="1:23" s="25" customFormat="1" ht="12.75" customHeight="1" x14ac:dyDescent="0.2">
      <c r="A405" s="26" t="s">
        <v>15</v>
      </c>
      <c r="B405" s="26" t="s">
        <v>23</v>
      </c>
      <c r="C405" s="27" t="s">
        <v>24</v>
      </c>
      <c r="D405" s="28">
        <v>14</v>
      </c>
      <c r="E405" s="29"/>
      <c r="F405" s="30"/>
      <c r="G405" s="31" t="str">
        <f t="shared" si="94"/>
        <v>AFD0-AFDD</v>
      </c>
      <c r="H405" s="32" t="str">
        <f t="shared" si="97"/>
        <v>AFD0</v>
      </c>
      <c r="I405" s="32" t="str">
        <f t="shared" si="98"/>
        <v>AFDD</v>
      </c>
      <c r="J405" s="31"/>
      <c r="K405" s="33"/>
      <c r="L405" s="34"/>
      <c r="M405" s="33"/>
      <c r="N405" s="31" t="s">
        <v>41</v>
      </c>
      <c r="O405" s="35">
        <v>1</v>
      </c>
      <c r="P405" s="36">
        <f t="shared" si="86"/>
        <v>726.12</v>
      </c>
      <c r="Q405" s="37"/>
      <c r="R405" s="38"/>
      <c r="W405" s="25" t="str">
        <f t="shared" si="87"/>
        <v>mkckdvol -dev IBM.2107-75KYB71 -extpool P1 -cap 65520 -eam rotateexts -sam ese -name ckd_KYB71_#h AFD0-AFDD</v>
      </c>
    </row>
    <row r="406" spans="1:23" x14ac:dyDescent="0.2">
      <c r="A406" s="56" t="s">
        <v>15</v>
      </c>
      <c r="B406" s="56" t="s">
        <v>16</v>
      </c>
      <c r="C406" s="57" t="s">
        <v>17</v>
      </c>
      <c r="D406" s="58">
        <v>1</v>
      </c>
      <c r="E406" s="147">
        <v>222</v>
      </c>
      <c r="F406" s="147" t="str">
        <f>DEC2HEX(HEX2DEC(F396)+1)</f>
        <v>B0</v>
      </c>
      <c r="G406" s="59" t="str">
        <f t="shared" si="94"/>
        <v>B000-B000</v>
      </c>
      <c r="H406" s="58" t="str">
        <f>DEC2HEX(HEX2DEC(H396)+256)</f>
        <v>B000</v>
      </c>
      <c r="I406" s="58" t="str">
        <f>DEC2HEX(HEX2DEC(I396)+256)</f>
        <v>B000</v>
      </c>
      <c r="J406" s="147" t="str">
        <f>DEC2HEX(HEX2DEC(J396)+256)</f>
        <v>70E0</v>
      </c>
      <c r="K406" s="147" t="str">
        <f>DEC2HEX(HEX2DEC(K396)+256)</f>
        <v>70FF</v>
      </c>
      <c r="L406" s="147">
        <f>(HEX2DEC(K406)-HEX2DEC(J406))+1</f>
        <v>32</v>
      </c>
      <c r="M406" s="147" t="str">
        <f>DEC2HEX(HEX2DEC(M396)+256)</f>
        <v>700E</v>
      </c>
      <c r="N406" s="60" t="s">
        <v>41</v>
      </c>
      <c r="O406" s="59" t="s">
        <v>22</v>
      </c>
      <c r="P406" s="61">
        <f t="shared" si="86"/>
        <v>0.88</v>
      </c>
      <c r="Q406" s="143">
        <f>SUM(P406:P414)</f>
        <v>7749.35</v>
      </c>
      <c r="R406" s="145" t="s">
        <v>136</v>
      </c>
      <c r="W406" s="54" t="str">
        <f t="shared" si="87"/>
        <v>mkckdvol -dev IBM.2107-75KYB71 -extpool P0 -cap 1113 -eam rotateexts -sam ese -name ckd_KYB71_#h B000-B000</v>
      </c>
    </row>
    <row r="407" spans="1:23" x14ac:dyDescent="0.2">
      <c r="A407" s="56" t="s">
        <v>15</v>
      </c>
      <c r="B407" s="56" t="s">
        <v>18</v>
      </c>
      <c r="C407" s="57" t="s">
        <v>19</v>
      </c>
      <c r="D407" s="58">
        <v>25</v>
      </c>
      <c r="E407" s="148"/>
      <c r="F407" s="152"/>
      <c r="G407" s="59" t="str">
        <f t="shared" si="94"/>
        <v>B001-B019</v>
      </c>
      <c r="H407" s="58" t="str">
        <f t="shared" ref="H407:H415" si="99">DEC2HEX(HEX2DEC(I406)+1)</f>
        <v>B001</v>
      </c>
      <c r="I407" s="58" t="str">
        <f t="shared" ref="I407:I415" si="100">DEC2HEX(HEX2DEC(H407)+D407-1)</f>
        <v>B019</v>
      </c>
      <c r="J407" s="152"/>
      <c r="K407" s="152"/>
      <c r="L407" s="152"/>
      <c r="M407" s="152"/>
      <c r="N407" s="60" t="s">
        <v>41</v>
      </c>
      <c r="O407" s="62">
        <v>0</v>
      </c>
      <c r="P407" s="61">
        <f t="shared" si="86"/>
        <v>198.24</v>
      </c>
      <c r="Q407" s="144"/>
      <c r="R407" s="146"/>
      <c r="W407" s="54" t="str">
        <f t="shared" si="87"/>
        <v>mkckdvol -dev IBM.2107-75KYB71 -extpool P0 -cap 10017 -eam rotateexts -sam ese -name ckd_KYB71_#h B001-B019</v>
      </c>
    </row>
    <row r="408" spans="1:23" x14ac:dyDescent="0.2">
      <c r="A408" s="56" t="s">
        <v>15</v>
      </c>
      <c r="B408" s="56" t="s">
        <v>23</v>
      </c>
      <c r="C408" s="57" t="s">
        <v>24</v>
      </c>
      <c r="D408" s="58">
        <v>37</v>
      </c>
      <c r="E408" s="148"/>
      <c r="F408" s="152"/>
      <c r="G408" s="59" t="str">
        <f t="shared" si="94"/>
        <v>B01A-B03E</v>
      </c>
      <c r="H408" s="58" t="str">
        <f t="shared" si="99"/>
        <v>B01A</v>
      </c>
      <c r="I408" s="58" t="str">
        <f t="shared" si="100"/>
        <v>B03E</v>
      </c>
      <c r="J408" s="152"/>
      <c r="K408" s="152"/>
      <c r="L408" s="152"/>
      <c r="M408" s="152"/>
      <c r="N408" s="60" t="s">
        <v>41</v>
      </c>
      <c r="O408" s="62">
        <v>0</v>
      </c>
      <c r="P408" s="61">
        <f t="shared" si="86"/>
        <v>1919.03</v>
      </c>
      <c r="Q408" s="144"/>
      <c r="R408" s="146"/>
      <c r="W408" s="54" t="str">
        <f t="shared" si="87"/>
        <v>mkckdvol -dev IBM.2107-75KYB71 -extpool P0 -cap 65520 -eam rotateexts -sam ese -name ckd_KYB71_#h B01A-B03E</v>
      </c>
    </row>
    <row r="409" spans="1:23" x14ac:dyDescent="0.2">
      <c r="A409" s="56" t="s">
        <v>15</v>
      </c>
      <c r="B409" s="56" t="s">
        <v>25</v>
      </c>
      <c r="C409" s="57" t="s">
        <v>26</v>
      </c>
      <c r="D409" s="58">
        <v>65</v>
      </c>
      <c r="E409" s="148"/>
      <c r="F409" s="152"/>
      <c r="G409" s="59" t="str">
        <f t="shared" si="94"/>
        <v>B03F-B07F</v>
      </c>
      <c r="H409" s="58" t="str">
        <f t="shared" si="99"/>
        <v>B03F</v>
      </c>
      <c r="I409" s="58" t="str">
        <f t="shared" si="100"/>
        <v>B07F</v>
      </c>
      <c r="J409" s="152"/>
      <c r="K409" s="152"/>
      <c r="L409" s="152"/>
      <c r="M409" s="152"/>
      <c r="N409" s="60" t="s">
        <v>41</v>
      </c>
      <c r="O409" s="62">
        <v>0</v>
      </c>
      <c r="P409" s="61">
        <f t="shared" si="86"/>
        <v>1685.63</v>
      </c>
      <c r="Q409" s="144"/>
      <c r="R409" s="146"/>
      <c r="W409" s="54" t="str">
        <f t="shared" si="87"/>
        <v>mkckdvol -dev IBM.2107-75KYB71 -extpool P0 -cap 32760 -eam rotateexts -sam ese -name ckd_KYB71_#h B03F-B07F</v>
      </c>
    </row>
    <row r="410" spans="1:23" x14ac:dyDescent="0.2">
      <c r="A410" s="56" t="s">
        <v>15</v>
      </c>
      <c r="B410" s="56" t="s">
        <v>27</v>
      </c>
      <c r="C410" s="57" t="s">
        <v>28</v>
      </c>
      <c r="D410" s="58">
        <v>20</v>
      </c>
      <c r="E410" s="148"/>
      <c r="F410" s="152"/>
      <c r="G410" s="59" t="str">
        <f t="shared" si="94"/>
        <v>B080-B093</v>
      </c>
      <c r="H410" s="58" t="str">
        <f t="shared" si="99"/>
        <v>B080</v>
      </c>
      <c r="I410" s="58" t="str">
        <f t="shared" si="100"/>
        <v>B093</v>
      </c>
      <c r="J410" s="152"/>
      <c r="K410" s="152"/>
      <c r="L410" s="152"/>
      <c r="M410" s="152"/>
      <c r="N410" s="60" t="s">
        <v>41</v>
      </c>
      <c r="O410" s="62">
        <v>0</v>
      </c>
      <c r="P410" s="61">
        <f t="shared" si="86"/>
        <v>52.86</v>
      </c>
      <c r="Q410" s="144"/>
      <c r="R410" s="146"/>
      <c r="W410" s="54" t="str">
        <f t="shared" si="87"/>
        <v>mkckdvol -dev IBM.2107-75KYB71 -extpool P0 -cap 3339 -eam rotateexts -sam ese -name ckd_KYB71_#h B080-B093</v>
      </c>
    </row>
    <row r="411" spans="1:23" x14ac:dyDescent="0.2">
      <c r="A411" s="56" t="s">
        <v>15</v>
      </c>
      <c r="B411" s="56" t="s">
        <v>23</v>
      </c>
      <c r="C411" s="57" t="s">
        <v>24</v>
      </c>
      <c r="D411" s="58">
        <v>39</v>
      </c>
      <c r="E411" s="148"/>
      <c r="F411" s="152"/>
      <c r="G411" s="59" t="str">
        <f t="shared" si="94"/>
        <v>B094-B0BA</v>
      </c>
      <c r="H411" s="58" t="str">
        <f t="shared" si="99"/>
        <v>B094</v>
      </c>
      <c r="I411" s="58" t="str">
        <f t="shared" si="100"/>
        <v>B0BA</v>
      </c>
      <c r="J411" s="152"/>
      <c r="K411" s="152"/>
      <c r="L411" s="152"/>
      <c r="M411" s="152"/>
      <c r="N411" s="60" t="s">
        <v>41</v>
      </c>
      <c r="O411" s="62">
        <v>0</v>
      </c>
      <c r="P411" s="61">
        <f t="shared" si="86"/>
        <v>2022.76</v>
      </c>
      <c r="Q411" s="144"/>
      <c r="R411" s="146"/>
      <c r="W411" s="54" t="str">
        <f t="shared" si="87"/>
        <v>mkckdvol -dev IBM.2107-75KYB71 -extpool P0 -cap 65520 -eam rotateexts -sam ese -name ckd_KYB71_#h B094-B0BA</v>
      </c>
    </row>
    <row r="412" spans="1:23" x14ac:dyDescent="0.2">
      <c r="A412" s="56" t="s">
        <v>15</v>
      </c>
      <c r="B412" s="56" t="s">
        <v>29</v>
      </c>
      <c r="C412" s="57" t="s">
        <v>30</v>
      </c>
      <c r="D412" s="58">
        <v>3</v>
      </c>
      <c r="E412" s="148"/>
      <c r="F412" s="152"/>
      <c r="G412" s="59" t="str">
        <f t="shared" si="94"/>
        <v>B0BB-B0BD</v>
      </c>
      <c r="H412" s="58" t="str">
        <f t="shared" si="99"/>
        <v>B0BB</v>
      </c>
      <c r="I412" s="58" t="str">
        <f t="shared" si="100"/>
        <v>B0BD</v>
      </c>
      <c r="J412" s="152"/>
      <c r="K412" s="152"/>
      <c r="L412" s="152"/>
      <c r="M412" s="152"/>
      <c r="N412" s="60" t="s">
        <v>41</v>
      </c>
      <c r="O412" s="62">
        <v>0</v>
      </c>
      <c r="P412" s="61">
        <f t="shared" si="86"/>
        <v>623.78</v>
      </c>
      <c r="Q412" s="144"/>
      <c r="R412" s="146"/>
      <c r="W412" s="54" t="str">
        <f t="shared" si="87"/>
        <v>mkckdvol -dev IBM.2107-75KYB71 -extpool P0 -cap 262668 -eam rotateexts -sam ese -name ckd_KYB71_#h B0BB-B0BD</v>
      </c>
    </row>
    <row r="413" spans="1:23" x14ac:dyDescent="0.2">
      <c r="A413" s="56" t="s">
        <v>15</v>
      </c>
      <c r="B413" s="56" t="s">
        <v>23</v>
      </c>
      <c r="C413" s="57" t="s">
        <v>24</v>
      </c>
      <c r="D413" s="58">
        <v>12</v>
      </c>
      <c r="E413" s="148"/>
      <c r="F413" s="152"/>
      <c r="G413" s="59" t="str">
        <f t="shared" si="94"/>
        <v>B0BE-B0C9</v>
      </c>
      <c r="H413" s="58" t="str">
        <f t="shared" si="99"/>
        <v>B0BE</v>
      </c>
      <c r="I413" s="58" t="str">
        <f t="shared" si="100"/>
        <v>B0C9</v>
      </c>
      <c r="J413" s="152"/>
      <c r="K413" s="152"/>
      <c r="L413" s="152"/>
      <c r="M413" s="152"/>
      <c r="N413" s="60" t="s">
        <v>41</v>
      </c>
      <c r="O413" s="62">
        <v>0</v>
      </c>
      <c r="P413" s="61">
        <f t="shared" si="86"/>
        <v>622.39</v>
      </c>
      <c r="Q413" s="144"/>
      <c r="R413" s="146"/>
      <c r="W413" s="54" t="str">
        <f t="shared" si="87"/>
        <v>mkckdvol -dev IBM.2107-75KYB71 -extpool P0 -cap 65520 -eam rotateexts -sam ese -name ckd_KYB71_#h B0BE-B0C9</v>
      </c>
    </row>
    <row r="414" spans="1:23" x14ac:dyDescent="0.2">
      <c r="A414" s="56" t="s">
        <v>15</v>
      </c>
      <c r="B414" s="56" t="s">
        <v>29</v>
      </c>
      <c r="C414" s="57" t="s">
        <v>30</v>
      </c>
      <c r="D414" s="58">
        <v>3</v>
      </c>
      <c r="E414" s="148"/>
      <c r="F414" s="152"/>
      <c r="G414" s="59" t="str">
        <f t="shared" si="94"/>
        <v>B0CA-B0CC</v>
      </c>
      <c r="H414" s="58" t="str">
        <f t="shared" si="99"/>
        <v>B0CA</v>
      </c>
      <c r="I414" s="58" t="str">
        <f t="shared" si="100"/>
        <v>B0CC</v>
      </c>
      <c r="J414" s="152"/>
      <c r="K414" s="152"/>
      <c r="L414" s="152"/>
      <c r="M414" s="152"/>
      <c r="N414" s="60" t="s">
        <v>41</v>
      </c>
      <c r="O414" s="62">
        <v>0</v>
      </c>
      <c r="P414" s="61">
        <f t="shared" si="86"/>
        <v>623.78</v>
      </c>
      <c r="Q414" s="144"/>
      <c r="R414" s="146"/>
      <c r="W414" s="54" t="str">
        <f t="shared" si="87"/>
        <v>mkckdvol -dev IBM.2107-75KYB71 -extpool P0 -cap 262668 -eam rotateexts -sam ese -name ckd_KYB71_#h B0CA-B0CC</v>
      </c>
    </row>
    <row r="415" spans="1:23" s="25" customFormat="1" ht="12.75" customHeight="1" x14ac:dyDescent="0.2">
      <c r="A415" s="26" t="s">
        <v>15</v>
      </c>
      <c r="B415" s="26" t="s">
        <v>23</v>
      </c>
      <c r="C415" s="27" t="s">
        <v>24</v>
      </c>
      <c r="D415" s="28">
        <v>17</v>
      </c>
      <c r="E415" s="29"/>
      <c r="F415" s="30"/>
      <c r="G415" s="31" t="str">
        <f t="shared" si="94"/>
        <v>B0CD-B0DD</v>
      </c>
      <c r="H415" s="32" t="str">
        <f t="shared" si="99"/>
        <v>B0CD</v>
      </c>
      <c r="I415" s="32" t="str">
        <f t="shared" si="100"/>
        <v>B0DD</v>
      </c>
      <c r="J415" s="31"/>
      <c r="K415" s="33"/>
      <c r="L415" s="34"/>
      <c r="M415" s="33"/>
      <c r="N415" s="31" t="s">
        <v>41</v>
      </c>
      <c r="O415" s="35">
        <v>0</v>
      </c>
      <c r="P415" s="36">
        <f t="shared" si="86"/>
        <v>881.72</v>
      </c>
      <c r="Q415" s="37"/>
      <c r="R415" s="38"/>
      <c r="W415" s="25" t="str">
        <f t="shared" si="87"/>
        <v>mkckdvol -dev IBM.2107-75KYB71 -extpool P0 -cap 65520 -eam rotateexts -sam ese -name ckd_KYB71_#h B0CD-B0DD</v>
      </c>
    </row>
    <row r="416" spans="1:23" x14ac:dyDescent="0.2">
      <c r="A416" s="56" t="s">
        <v>15</v>
      </c>
      <c r="B416" s="56" t="s">
        <v>16</v>
      </c>
      <c r="C416" s="57" t="s">
        <v>17</v>
      </c>
      <c r="D416" s="58">
        <v>1</v>
      </c>
      <c r="E416" s="147">
        <v>222</v>
      </c>
      <c r="F416" s="147" t="str">
        <f>DEC2HEX(HEX2DEC(F406)+1)</f>
        <v>B1</v>
      </c>
      <c r="G416" s="59" t="str">
        <f t="shared" si="94"/>
        <v>B100-B100</v>
      </c>
      <c r="H416" s="58" t="str">
        <f>DEC2HEX(HEX2DEC(H406)+256)</f>
        <v>B100</v>
      </c>
      <c r="I416" s="58" t="str">
        <f>DEC2HEX(HEX2DEC(I406)+256)</f>
        <v>B100</v>
      </c>
      <c r="J416" s="147" t="str">
        <f>DEC2HEX(HEX2DEC(J406)+256)</f>
        <v>71E0</v>
      </c>
      <c r="K416" s="147" t="str">
        <f>DEC2HEX(HEX2DEC(K406)+256)</f>
        <v>71FF</v>
      </c>
      <c r="L416" s="147">
        <f>(HEX2DEC(K416)-HEX2DEC(J416))+1</f>
        <v>32</v>
      </c>
      <c r="M416" s="147" t="str">
        <f>DEC2HEX(HEX2DEC(M406)+256)</f>
        <v>710E</v>
      </c>
      <c r="N416" s="60" t="s">
        <v>41</v>
      </c>
      <c r="O416" s="59" t="s">
        <v>16</v>
      </c>
      <c r="P416" s="61">
        <f t="shared" si="86"/>
        <v>0.88</v>
      </c>
      <c r="Q416" s="143">
        <f>SUM(P416:P424)</f>
        <v>7749.35</v>
      </c>
      <c r="R416" s="145" t="s">
        <v>136</v>
      </c>
      <c r="W416" s="54" t="str">
        <f t="shared" si="87"/>
        <v>mkckdvol -dev IBM.2107-75KYB71 -extpool P1 -cap 1113 -eam rotateexts -sam ese -name ckd_KYB71_#h B100-B100</v>
      </c>
    </row>
    <row r="417" spans="1:23" x14ac:dyDescent="0.2">
      <c r="A417" s="56" t="s">
        <v>15</v>
      </c>
      <c r="B417" s="56" t="s">
        <v>18</v>
      </c>
      <c r="C417" s="57" t="s">
        <v>19</v>
      </c>
      <c r="D417" s="58">
        <v>25</v>
      </c>
      <c r="E417" s="148"/>
      <c r="F417" s="152"/>
      <c r="G417" s="59" t="str">
        <f t="shared" si="94"/>
        <v>B101-B119</v>
      </c>
      <c r="H417" s="58" t="str">
        <f t="shared" ref="H417:H425" si="101">DEC2HEX(HEX2DEC(I416)+1)</f>
        <v>B101</v>
      </c>
      <c r="I417" s="58" t="str">
        <f t="shared" ref="I417:I425" si="102">DEC2HEX(HEX2DEC(H417)+D417-1)</f>
        <v>B119</v>
      </c>
      <c r="J417" s="152"/>
      <c r="K417" s="152"/>
      <c r="L417" s="152"/>
      <c r="M417" s="152"/>
      <c r="N417" s="60" t="s">
        <v>41</v>
      </c>
      <c r="O417" s="62">
        <v>1</v>
      </c>
      <c r="P417" s="61">
        <f t="shared" si="86"/>
        <v>198.24</v>
      </c>
      <c r="Q417" s="144"/>
      <c r="R417" s="146"/>
      <c r="W417" s="54" t="str">
        <f t="shared" si="87"/>
        <v>mkckdvol -dev IBM.2107-75KYB71 -extpool P1 -cap 10017 -eam rotateexts -sam ese -name ckd_KYB71_#h B101-B119</v>
      </c>
    </row>
    <row r="418" spans="1:23" x14ac:dyDescent="0.2">
      <c r="A418" s="56" t="s">
        <v>15</v>
      </c>
      <c r="B418" s="56" t="s">
        <v>23</v>
      </c>
      <c r="C418" s="57" t="s">
        <v>24</v>
      </c>
      <c r="D418" s="58">
        <v>37</v>
      </c>
      <c r="E418" s="148"/>
      <c r="F418" s="152"/>
      <c r="G418" s="59" t="str">
        <f t="shared" si="94"/>
        <v>B11A-B13E</v>
      </c>
      <c r="H418" s="58" t="str">
        <f t="shared" si="101"/>
        <v>B11A</v>
      </c>
      <c r="I418" s="58" t="str">
        <f t="shared" si="102"/>
        <v>B13E</v>
      </c>
      <c r="J418" s="152"/>
      <c r="K418" s="152"/>
      <c r="L418" s="152"/>
      <c r="M418" s="152"/>
      <c r="N418" s="60" t="s">
        <v>41</v>
      </c>
      <c r="O418" s="62">
        <v>1</v>
      </c>
      <c r="P418" s="61">
        <f t="shared" si="86"/>
        <v>1919.03</v>
      </c>
      <c r="Q418" s="144"/>
      <c r="R418" s="146"/>
      <c r="W418" s="54" t="str">
        <f t="shared" si="87"/>
        <v>mkckdvol -dev IBM.2107-75KYB71 -extpool P1 -cap 65520 -eam rotateexts -sam ese -name ckd_KYB71_#h B11A-B13E</v>
      </c>
    </row>
    <row r="419" spans="1:23" x14ac:dyDescent="0.2">
      <c r="A419" s="56" t="s">
        <v>15</v>
      </c>
      <c r="B419" s="56" t="s">
        <v>25</v>
      </c>
      <c r="C419" s="57" t="s">
        <v>26</v>
      </c>
      <c r="D419" s="58">
        <v>65</v>
      </c>
      <c r="E419" s="148"/>
      <c r="F419" s="152"/>
      <c r="G419" s="59" t="str">
        <f t="shared" si="94"/>
        <v>B13F-B17F</v>
      </c>
      <c r="H419" s="58" t="str">
        <f t="shared" si="101"/>
        <v>B13F</v>
      </c>
      <c r="I419" s="58" t="str">
        <f t="shared" si="102"/>
        <v>B17F</v>
      </c>
      <c r="J419" s="152"/>
      <c r="K419" s="152"/>
      <c r="L419" s="152"/>
      <c r="M419" s="152"/>
      <c r="N419" s="60" t="s">
        <v>41</v>
      </c>
      <c r="O419" s="62">
        <v>1</v>
      </c>
      <c r="P419" s="61">
        <f t="shared" si="86"/>
        <v>1685.63</v>
      </c>
      <c r="Q419" s="144"/>
      <c r="R419" s="146"/>
      <c r="W419" s="54" t="str">
        <f t="shared" si="87"/>
        <v>mkckdvol -dev IBM.2107-75KYB71 -extpool P1 -cap 32760 -eam rotateexts -sam ese -name ckd_KYB71_#h B13F-B17F</v>
      </c>
    </row>
    <row r="420" spans="1:23" x14ac:dyDescent="0.2">
      <c r="A420" s="56" t="s">
        <v>15</v>
      </c>
      <c r="B420" s="56" t="s">
        <v>27</v>
      </c>
      <c r="C420" s="57" t="s">
        <v>28</v>
      </c>
      <c r="D420" s="58">
        <v>20</v>
      </c>
      <c r="E420" s="148"/>
      <c r="F420" s="152"/>
      <c r="G420" s="59" t="str">
        <f t="shared" si="94"/>
        <v>B180-B193</v>
      </c>
      <c r="H420" s="58" t="str">
        <f t="shared" si="101"/>
        <v>B180</v>
      </c>
      <c r="I420" s="58" t="str">
        <f t="shared" si="102"/>
        <v>B193</v>
      </c>
      <c r="J420" s="152"/>
      <c r="K420" s="152"/>
      <c r="L420" s="152"/>
      <c r="M420" s="152"/>
      <c r="N420" s="60" t="s">
        <v>41</v>
      </c>
      <c r="O420" s="62">
        <v>1</v>
      </c>
      <c r="P420" s="61">
        <f t="shared" ref="P420:P489" si="103">ROUND((C420*D420*GiBcyl),2)</f>
        <v>52.86</v>
      </c>
      <c r="Q420" s="144"/>
      <c r="R420" s="146"/>
      <c r="W420" s="54" t="str">
        <f t="shared" ref="W420:W489" si="104">CONCATENATE("mkckdvol -dev IBM.2107-75",$S$1," -extpool P",O420," -cap ",C420," -eam rotateexts -sam ese -name ckd_",$S$1,"_#h ",G420)</f>
        <v>mkckdvol -dev IBM.2107-75KYB71 -extpool P1 -cap 3339 -eam rotateexts -sam ese -name ckd_KYB71_#h B180-B193</v>
      </c>
    </row>
    <row r="421" spans="1:23" x14ac:dyDescent="0.2">
      <c r="A421" s="56" t="s">
        <v>15</v>
      </c>
      <c r="B421" s="56" t="s">
        <v>23</v>
      </c>
      <c r="C421" s="57" t="s">
        <v>24</v>
      </c>
      <c r="D421" s="58">
        <v>39</v>
      </c>
      <c r="E421" s="148"/>
      <c r="F421" s="152"/>
      <c r="G421" s="59" t="str">
        <f t="shared" si="94"/>
        <v>B194-B1BA</v>
      </c>
      <c r="H421" s="58" t="str">
        <f t="shared" si="101"/>
        <v>B194</v>
      </c>
      <c r="I421" s="58" t="str">
        <f t="shared" si="102"/>
        <v>B1BA</v>
      </c>
      <c r="J421" s="152"/>
      <c r="K421" s="152"/>
      <c r="L421" s="152"/>
      <c r="M421" s="152"/>
      <c r="N421" s="60" t="s">
        <v>41</v>
      </c>
      <c r="O421" s="62">
        <v>1</v>
      </c>
      <c r="P421" s="61">
        <f t="shared" si="103"/>
        <v>2022.76</v>
      </c>
      <c r="Q421" s="144"/>
      <c r="R421" s="146"/>
      <c r="W421" s="54" t="str">
        <f t="shared" si="104"/>
        <v>mkckdvol -dev IBM.2107-75KYB71 -extpool P1 -cap 65520 -eam rotateexts -sam ese -name ckd_KYB71_#h B194-B1BA</v>
      </c>
    </row>
    <row r="422" spans="1:23" x14ac:dyDescent="0.2">
      <c r="A422" s="56" t="s">
        <v>15</v>
      </c>
      <c r="B422" s="56" t="s">
        <v>29</v>
      </c>
      <c r="C422" s="57" t="s">
        <v>30</v>
      </c>
      <c r="D422" s="58">
        <v>3</v>
      </c>
      <c r="E422" s="148"/>
      <c r="F422" s="152"/>
      <c r="G422" s="59" t="str">
        <f t="shared" si="94"/>
        <v>B1BB-B1BD</v>
      </c>
      <c r="H422" s="58" t="str">
        <f t="shared" si="101"/>
        <v>B1BB</v>
      </c>
      <c r="I422" s="58" t="str">
        <f t="shared" si="102"/>
        <v>B1BD</v>
      </c>
      <c r="J422" s="152"/>
      <c r="K422" s="152"/>
      <c r="L422" s="152"/>
      <c r="M422" s="152"/>
      <c r="N422" s="60" t="s">
        <v>41</v>
      </c>
      <c r="O422" s="62">
        <v>1</v>
      </c>
      <c r="P422" s="61">
        <f t="shared" si="103"/>
        <v>623.78</v>
      </c>
      <c r="Q422" s="144"/>
      <c r="R422" s="146"/>
      <c r="W422" s="54" t="str">
        <f t="shared" si="104"/>
        <v>mkckdvol -dev IBM.2107-75KYB71 -extpool P1 -cap 262668 -eam rotateexts -sam ese -name ckd_KYB71_#h B1BB-B1BD</v>
      </c>
    </row>
    <row r="423" spans="1:23" x14ac:dyDescent="0.2">
      <c r="A423" s="56" t="s">
        <v>15</v>
      </c>
      <c r="B423" s="56" t="s">
        <v>23</v>
      </c>
      <c r="C423" s="57" t="s">
        <v>24</v>
      </c>
      <c r="D423" s="58">
        <v>12</v>
      </c>
      <c r="E423" s="148"/>
      <c r="F423" s="152"/>
      <c r="G423" s="59" t="str">
        <f t="shared" si="94"/>
        <v>B1BE-B1C9</v>
      </c>
      <c r="H423" s="58" t="str">
        <f t="shared" si="101"/>
        <v>B1BE</v>
      </c>
      <c r="I423" s="58" t="str">
        <f t="shared" si="102"/>
        <v>B1C9</v>
      </c>
      <c r="J423" s="152"/>
      <c r="K423" s="152"/>
      <c r="L423" s="152"/>
      <c r="M423" s="152"/>
      <c r="N423" s="60" t="s">
        <v>41</v>
      </c>
      <c r="O423" s="62">
        <v>1</v>
      </c>
      <c r="P423" s="61">
        <f t="shared" si="103"/>
        <v>622.39</v>
      </c>
      <c r="Q423" s="144"/>
      <c r="R423" s="146"/>
      <c r="W423" s="54" t="str">
        <f t="shared" si="104"/>
        <v>mkckdvol -dev IBM.2107-75KYB71 -extpool P1 -cap 65520 -eam rotateexts -sam ese -name ckd_KYB71_#h B1BE-B1C9</v>
      </c>
    </row>
    <row r="424" spans="1:23" x14ac:dyDescent="0.2">
      <c r="A424" s="56" t="s">
        <v>15</v>
      </c>
      <c r="B424" s="56" t="s">
        <v>29</v>
      </c>
      <c r="C424" s="57" t="s">
        <v>30</v>
      </c>
      <c r="D424" s="58">
        <v>3</v>
      </c>
      <c r="E424" s="148"/>
      <c r="F424" s="152"/>
      <c r="G424" s="59" t="str">
        <f t="shared" si="94"/>
        <v>B1CA-B1CC</v>
      </c>
      <c r="H424" s="58" t="str">
        <f t="shared" si="101"/>
        <v>B1CA</v>
      </c>
      <c r="I424" s="58" t="str">
        <f t="shared" si="102"/>
        <v>B1CC</v>
      </c>
      <c r="J424" s="152"/>
      <c r="K424" s="152"/>
      <c r="L424" s="152"/>
      <c r="M424" s="152"/>
      <c r="N424" s="60" t="s">
        <v>41</v>
      </c>
      <c r="O424" s="62">
        <v>1</v>
      </c>
      <c r="P424" s="61">
        <f t="shared" si="103"/>
        <v>623.78</v>
      </c>
      <c r="Q424" s="144"/>
      <c r="R424" s="146"/>
      <c r="W424" s="54" t="str">
        <f t="shared" si="104"/>
        <v>mkckdvol -dev IBM.2107-75KYB71 -extpool P1 -cap 262668 -eam rotateexts -sam ese -name ckd_KYB71_#h B1CA-B1CC</v>
      </c>
    </row>
    <row r="425" spans="1:23" s="25" customFormat="1" ht="12.75" customHeight="1" x14ac:dyDescent="0.2">
      <c r="A425" s="26" t="s">
        <v>15</v>
      </c>
      <c r="B425" s="26" t="s">
        <v>23</v>
      </c>
      <c r="C425" s="27" t="s">
        <v>24</v>
      </c>
      <c r="D425" s="28">
        <v>17</v>
      </c>
      <c r="E425" s="29"/>
      <c r="F425" s="30"/>
      <c r="G425" s="31" t="str">
        <f t="shared" si="94"/>
        <v>B1CD-B1DD</v>
      </c>
      <c r="H425" s="32" t="str">
        <f t="shared" si="101"/>
        <v>B1CD</v>
      </c>
      <c r="I425" s="32" t="str">
        <f t="shared" si="102"/>
        <v>B1DD</v>
      </c>
      <c r="J425" s="31"/>
      <c r="K425" s="33"/>
      <c r="L425" s="34"/>
      <c r="M425" s="33"/>
      <c r="N425" s="31" t="s">
        <v>41</v>
      </c>
      <c r="O425" s="35">
        <v>1</v>
      </c>
      <c r="P425" s="36">
        <f t="shared" si="103"/>
        <v>881.72</v>
      </c>
      <c r="Q425" s="37"/>
      <c r="R425" s="38"/>
      <c r="W425" s="25" t="str">
        <f t="shared" si="104"/>
        <v>mkckdvol -dev IBM.2107-75KYB71 -extpool P1 -cap 65520 -eam rotateexts -sam ese -name ckd_KYB71_#h B1CD-B1DD</v>
      </c>
    </row>
    <row r="426" spans="1:23" x14ac:dyDescent="0.2">
      <c r="A426" s="56" t="s">
        <v>15</v>
      </c>
      <c r="B426" s="56" t="s">
        <v>16</v>
      </c>
      <c r="C426" s="57" t="s">
        <v>17</v>
      </c>
      <c r="D426" s="58">
        <v>1</v>
      </c>
      <c r="E426" s="147">
        <v>222</v>
      </c>
      <c r="F426" s="147" t="str">
        <f>DEC2HEX(HEX2DEC(F416)+1)</f>
        <v>B2</v>
      </c>
      <c r="G426" s="59" t="str">
        <f t="shared" si="94"/>
        <v>B200-B200</v>
      </c>
      <c r="H426" s="58" t="str">
        <f>DEC2HEX(HEX2DEC(H416)+256)</f>
        <v>B200</v>
      </c>
      <c r="I426" s="58" t="str">
        <f>DEC2HEX(HEX2DEC(I416)+256)</f>
        <v>B200</v>
      </c>
      <c r="J426" s="147" t="str">
        <f>DEC2HEX(HEX2DEC(J416)+256)</f>
        <v>72E0</v>
      </c>
      <c r="K426" s="147" t="str">
        <f>DEC2HEX(HEX2DEC(K416)+256)</f>
        <v>72FF</v>
      </c>
      <c r="L426" s="147">
        <f>(HEX2DEC(K426)-HEX2DEC(J426))+1</f>
        <v>32</v>
      </c>
      <c r="M426" s="147" t="str">
        <f>DEC2HEX(HEX2DEC(M416)+256)</f>
        <v>720E</v>
      </c>
      <c r="N426" s="60" t="s">
        <v>41</v>
      </c>
      <c r="O426" s="59" t="s">
        <v>22</v>
      </c>
      <c r="P426" s="61">
        <f t="shared" si="103"/>
        <v>0.88</v>
      </c>
      <c r="Q426" s="143">
        <f>SUM(P426:P434)</f>
        <v>7749.35</v>
      </c>
      <c r="R426" s="145" t="s">
        <v>136</v>
      </c>
      <c r="W426" s="54" t="str">
        <f t="shared" si="104"/>
        <v>mkckdvol -dev IBM.2107-75KYB71 -extpool P0 -cap 1113 -eam rotateexts -sam ese -name ckd_KYB71_#h B200-B200</v>
      </c>
    </row>
    <row r="427" spans="1:23" x14ac:dyDescent="0.2">
      <c r="A427" s="56" t="s">
        <v>15</v>
      </c>
      <c r="B427" s="56" t="s">
        <v>18</v>
      </c>
      <c r="C427" s="57" t="s">
        <v>19</v>
      </c>
      <c r="D427" s="58">
        <v>25</v>
      </c>
      <c r="E427" s="148"/>
      <c r="F427" s="152"/>
      <c r="G427" s="59" t="str">
        <f t="shared" si="94"/>
        <v>B201-B219</v>
      </c>
      <c r="H427" s="58" t="str">
        <f t="shared" ref="H427:H435" si="105">DEC2HEX(HEX2DEC(I426)+1)</f>
        <v>B201</v>
      </c>
      <c r="I427" s="58" t="str">
        <f t="shared" ref="I427:I435" si="106">DEC2HEX(HEX2DEC(H427)+D427-1)</f>
        <v>B219</v>
      </c>
      <c r="J427" s="152"/>
      <c r="K427" s="152"/>
      <c r="L427" s="152"/>
      <c r="M427" s="152"/>
      <c r="N427" s="60" t="s">
        <v>41</v>
      </c>
      <c r="O427" s="62">
        <v>0</v>
      </c>
      <c r="P427" s="61">
        <f t="shared" si="103"/>
        <v>198.24</v>
      </c>
      <c r="Q427" s="144"/>
      <c r="R427" s="146"/>
      <c r="W427" s="54" t="str">
        <f t="shared" si="104"/>
        <v>mkckdvol -dev IBM.2107-75KYB71 -extpool P0 -cap 10017 -eam rotateexts -sam ese -name ckd_KYB71_#h B201-B219</v>
      </c>
    </row>
    <row r="428" spans="1:23" x14ac:dyDescent="0.2">
      <c r="A428" s="56" t="s">
        <v>15</v>
      </c>
      <c r="B428" s="56" t="s">
        <v>23</v>
      </c>
      <c r="C428" s="57" t="s">
        <v>24</v>
      </c>
      <c r="D428" s="58">
        <v>37</v>
      </c>
      <c r="E428" s="148"/>
      <c r="F428" s="152"/>
      <c r="G428" s="59" t="str">
        <f t="shared" si="94"/>
        <v>B21A-B23E</v>
      </c>
      <c r="H428" s="58" t="str">
        <f t="shared" si="105"/>
        <v>B21A</v>
      </c>
      <c r="I428" s="58" t="str">
        <f t="shared" si="106"/>
        <v>B23E</v>
      </c>
      <c r="J428" s="152"/>
      <c r="K428" s="152"/>
      <c r="L428" s="152"/>
      <c r="M428" s="152"/>
      <c r="N428" s="60" t="s">
        <v>41</v>
      </c>
      <c r="O428" s="62">
        <v>0</v>
      </c>
      <c r="P428" s="61">
        <f t="shared" si="103"/>
        <v>1919.03</v>
      </c>
      <c r="Q428" s="144"/>
      <c r="R428" s="146"/>
      <c r="W428" s="54" t="str">
        <f t="shared" si="104"/>
        <v>mkckdvol -dev IBM.2107-75KYB71 -extpool P0 -cap 65520 -eam rotateexts -sam ese -name ckd_KYB71_#h B21A-B23E</v>
      </c>
    </row>
    <row r="429" spans="1:23" x14ac:dyDescent="0.2">
      <c r="A429" s="56" t="s">
        <v>15</v>
      </c>
      <c r="B429" s="56" t="s">
        <v>25</v>
      </c>
      <c r="C429" s="57" t="s">
        <v>26</v>
      </c>
      <c r="D429" s="58">
        <v>65</v>
      </c>
      <c r="E429" s="148"/>
      <c r="F429" s="152"/>
      <c r="G429" s="59" t="str">
        <f t="shared" si="94"/>
        <v>B23F-B27F</v>
      </c>
      <c r="H429" s="58" t="str">
        <f t="shared" si="105"/>
        <v>B23F</v>
      </c>
      <c r="I429" s="58" t="str">
        <f t="shared" si="106"/>
        <v>B27F</v>
      </c>
      <c r="J429" s="152"/>
      <c r="K429" s="152"/>
      <c r="L429" s="152"/>
      <c r="M429" s="152"/>
      <c r="N429" s="60" t="s">
        <v>41</v>
      </c>
      <c r="O429" s="62">
        <v>0</v>
      </c>
      <c r="P429" s="61">
        <f t="shared" si="103"/>
        <v>1685.63</v>
      </c>
      <c r="Q429" s="144"/>
      <c r="R429" s="146"/>
      <c r="W429" s="54" t="str">
        <f t="shared" si="104"/>
        <v>mkckdvol -dev IBM.2107-75KYB71 -extpool P0 -cap 32760 -eam rotateexts -sam ese -name ckd_KYB71_#h B23F-B27F</v>
      </c>
    </row>
    <row r="430" spans="1:23" x14ac:dyDescent="0.2">
      <c r="A430" s="56" t="s">
        <v>15</v>
      </c>
      <c r="B430" s="56" t="s">
        <v>27</v>
      </c>
      <c r="C430" s="57" t="s">
        <v>28</v>
      </c>
      <c r="D430" s="58">
        <v>20</v>
      </c>
      <c r="E430" s="148"/>
      <c r="F430" s="152"/>
      <c r="G430" s="59" t="str">
        <f t="shared" si="94"/>
        <v>B280-B293</v>
      </c>
      <c r="H430" s="58" t="str">
        <f t="shared" si="105"/>
        <v>B280</v>
      </c>
      <c r="I430" s="58" t="str">
        <f t="shared" si="106"/>
        <v>B293</v>
      </c>
      <c r="J430" s="152"/>
      <c r="K430" s="152"/>
      <c r="L430" s="152"/>
      <c r="M430" s="152"/>
      <c r="N430" s="60" t="s">
        <v>41</v>
      </c>
      <c r="O430" s="62">
        <v>0</v>
      </c>
      <c r="P430" s="61">
        <f t="shared" si="103"/>
        <v>52.86</v>
      </c>
      <c r="Q430" s="144"/>
      <c r="R430" s="146"/>
      <c r="W430" s="54" t="str">
        <f t="shared" si="104"/>
        <v>mkckdvol -dev IBM.2107-75KYB71 -extpool P0 -cap 3339 -eam rotateexts -sam ese -name ckd_KYB71_#h B280-B293</v>
      </c>
    </row>
    <row r="431" spans="1:23" x14ac:dyDescent="0.2">
      <c r="A431" s="56" t="s">
        <v>15</v>
      </c>
      <c r="B431" s="56" t="s">
        <v>23</v>
      </c>
      <c r="C431" s="57" t="s">
        <v>24</v>
      </c>
      <c r="D431" s="58">
        <v>39</v>
      </c>
      <c r="E431" s="148"/>
      <c r="F431" s="152"/>
      <c r="G431" s="59" t="str">
        <f t="shared" si="94"/>
        <v>B294-B2BA</v>
      </c>
      <c r="H431" s="58" t="str">
        <f t="shared" si="105"/>
        <v>B294</v>
      </c>
      <c r="I431" s="58" t="str">
        <f t="shared" si="106"/>
        <v>B2BA</v>
      </c>
      <c r="J431" s="152"/>
      <c r="K431" s="152"/>
      <c r="L431" s="152"/>
      <c r="M431" s="152"/>
      <c r="N431" s="60" t="s">
        <v>41</v>
      </c>
      <c r="O431" s="62">
        <v>0</v>
      </c>
      <c r="P431" s="61">
        <f t="shared" si="103"/>
        <v>2022.76</v>
      </c>
      <c r="Q431" s="144"/>
      <c r="R431" s="146"/>
      <c r="W431" s="54" t="str">
        <f t="shared" si="104"/>
        <v>mkckdvol -dev IBM.2107-75KYB71 -extpool P0 -cap 65520 -eam rotateexts -sam ese -name ckd_KYB71_#h B294-B2BA</v>
      </c>
    </row>
    <row r="432" spans="1:23" x14ac:dyDescent="0.2">
      <c r="A432" s="56" t="s">
        <v>15</v>
      </c>
      <c r="B432" s="56" t="s">
        <v>29</v>
      </c>
      <c r="C432" s="57" t="s">
        <v>30</v>
      </c>
      <c r="D432" s="58">
        <v>3</v>
      </c>
      <c r="E432" s="148"/>
      <c r="F432" s="152"/>
      <c r="G432" s="59" t="str">
        <f t="shared" si="94"/>
        <v>B2BB-B2BD</v>
      </c>
      <c r="H432" s="58" t="str">
        <f t="shared" si="105"/>
        <v>B2BB</v>
      </c>
      <c r="I432" s="58" t="str">
        <f t="shared" si="106"/>
        <v>B2BD</v>
      </c>
      <c r="J432" s="152"/>
      <c r="K432" s="152"/>
      <c r="L432" s="152"/>
      <c r="M432" s="152"/>
      <c r="N432" s="60" t="s">
        <v>41</v>
      </c>
      <c r="O432" s="62">
        <v>0</v>
      </c>
      <c r="P432" s="61">
        <f t="shared" si="103"/>
        <v>623.78</v>
      </c>
      <c r="Q432" s="144"/>
      <c r="R432" s="146"/>
      <c r="W432" s="54" t="str">
        <f t="shared" si="104"/>
        <v>mkckdvol -dev IBM.2107-75KYB71 -extpool P0 -cap 262668 -eam rotateexts -sam ese -name ckd_KYB71_#h B2BB-B2BD</v>
      </c>
    </row>
    <row r="433" spans="1:23" x14ac:dyDescent="0.2">
      <c r="A433" s="56" t="s">
        <v>15</v>
      </c>
      <c r="B433" s="56" t="s">
        <v>23</v>
      </c>
      <c r="C433" s="57" t="s">
        <v>24</v>
      </c>
      <c r="D433" s="58">
        <v>12</v>
      </c>
      <c r="E433" s="148"/>
      <c r="F433" s="152"/>
      <c r="G433" s="59" t="str">
        <f t="shared" si="94"/>
        <v>B2BE-B2C9</v>
      </c>
      <c r="H433" s="58" t="str">
        <f t="shared" si="105"/>
        <v>B2BE</v>
      </c>
      <c r="I433" s="58" t="str">
        <f t="shared" si="106"/>
        <v>B2C9</v>
      </c>
      <c r="J433" s="152"/>
      <c r="K433" s="152"/>
      <c r="L433" s="152"/>
      <c r="M433" s="152"/>
      <c r="N433" s="60" t="s">
        <v>41</v>
      </c>
      <c r="O433" s="62">
        <v>0</v>
      </c>
      <c r="P433" s="61">
        <f t="shared" si="103"/>
        <v>622.39</v>
      </c>
      <c r="Q433" s="144"/>
      <c r="R433" s="146"/>
      <c r="W433" s="54" t="str">
        <f t="shared" si="104"/>
        <v>mkckdvol -dev IBM.2107-75KYB71 -extpool P0 -cap 65520 -eam rotateexts -sam ese -name ckd_KYB71_#h B2BE-B2C9</v>
      </c>
    </row>
    <row r="434" spans="1:23" x14ac:dyDescent="0.2">
      <c r="A434" s="56" t="s">
        <v>15</v>
      </c>
      <c r="B434" s="56" t="s">
        <v>29</v>
      </c>
      <c r="C434" s="57" t="s">
        <v>30</v>
      </c>
      <c r="D434" s="58">
        <v>3</v>
      </c>
      <c r="E434" s="148"/>
      <c r="F434" s="152"/>
      <c r="G434" s="59" t="str">
        <f t="shared" si="94"/>
        <v>B2CA-B2CC</v>
      </c>
      <c r="H434" s="58" t="str">
        <f t="shared" si="105"/>
        <v>B2CA</v>
      </c>
      <c r="I434" s="58" t="str">
        <f t="shared" si="106"/>
        <v>B2CC</v>
      </c>
      <c r="J434" s="152"/>
      <c r="K434" s="152"/>
      <c r="L434" s="152"/>
      <c r="M434" s="152"/>
      <c r="N434" s="60" t="s">
        <v>41</v>
      </c>
      <c r="O434" s="62">
        <v>0</v>
      </c>
      <c r="P434" s="61">
        <f t="shared" si="103"/>
        <v>623.78</v>
      </c>
      <c r="Q434" s="144"/>
      <c r="R434" s="146"/>
      <c r="W434" s="54" t="str">
        <f t="shared" si="104"/>
        <v>mkckdvol -dev IBM.2107-75KYB71 -extpool P0 -cap 262668 -eam rotateexts -sam ese -name ckd_KYB71_#h B2CA-B2CC</v>
      </c>
    </row>
    <row r="435" spans="1:23" s="25" customFormat="1" ht="12.75" customHeight="1" x14ac:dyDescent="0.2">
      <c r="A435" s="26" t="s">
        <v>15</v>
      </c>
      <c r="B435" s="26" t="s">
        <v>23</v>
      </c>
      <c r="C435" s="27" t="s">
        <v>24</v>
      </c>
      <c r="D435" s="28">
        <v>17</v>
      </c>
      <c r="E435" s="29"/>
      <c r="F435" s="30"/>
      <c r="G435" s="31" t="str">
        <f t="shared" si="94"/>
        <v>B2CD-B2DD</v>
      </c>
      <c r="H435" s="32" t="str">
        <f t="shared" si="105"/>
        <v>B2CD</v>
      </c>
      <c r="I435" s="32" t="str">
        <f t="shared" si="106"/>
        <v>B2DD</v>
      </c>
      <c r="J435" s="31"/>
      <c r="K435" s="33"/>
      <c r="L435" s="34"/>
      <c r="M435" s="33"/>
      <c r="N435" s="31" t="s">
        <v>41</v>
      </c>
      <c r="O435" s="35">
        <v>0</v>
      </c>
      <c r="P435" s="36">
        <f t="shared" si="103"/>
        <v>881.72</v>
      </c>
      <c r="Q435" s="37"/>
      <c r="R435" s="38"/>
      <c r="W435" s="25" t="str">
        <f t="shared" si="104"/>
        <v>mkckdvol -dev IBM.2107-75KYB71 -extpool P0 -cap 65520 -eam rotateexts -sam ese -name ckd_KYB71_#h B2CD-B2DD</v>
      </c>
    </row>
    <row r="436" spans="1:23" x14ac:dyDescent="0.2">
      <c r="A436" s="56" t="s">
        <v>15</v>
      </c>
      <c r="B436" s="56" t="s">
        <v>16</v>
      </c>
      <c r="C436" s="57" t="s">
        <v>17</v>
      </c>
      <c r="D436" s="58">
        <v>1</v>
      </c>
      <c r="E436" s="147">
        <v>222</v>
      </c>
      <c r="F436" s="147" t="str">
        <f>DEC2HEX(HEX2DEC(F426)+1)</f>
        <v>B3</v>
      </c>
      <c r="G436" s="59" t="str">
        <f t="shared" si="94"/>
        <v>B300-B300</v>
      </c>
      <c r="H436" s="58" t="str">
        <f>DEC2HEX(HEX2DEC(H426)+256)</f>
        <v>B300</v>
      </c>
      <c r="I436" s="58" t="str">
        <f>DEC2HEX(HEX2DEC(I426)+256)</f>
        <v>B300</v>
      </c>
      <c r="J436" s="147" t="str">
        <f>DEC2HEX(HEX2DEC(J426)+256)</f>
        <v>73E0</v>
      </c>
      <c r="K436" s="147" t="str">
        <f>DEC2HEX(HEX2DEC(K426)+256)</f>
        <v>73FF</v>
      </c>
      <c r="L436" s="147">
        <f>(HEX2DEC(K436)-HEX2DEC(J436))+1</f>
        <v>32</v>
      </c>
      <c r="M436" s="147" t="str">
        <f>DEC2HEX(HEX2DEC(M426)+256)</f>
        <v>730E</v>
      </c>
      <c r="N436" s="60" t="s">
        <v>41</v>
      </c>
      <c r="O436" s="59" t="s">
        <v>16</v>
      </c>
      <c r="P436" s="61">
        <f t="shared" si="103"/>
        <v>0.88</v>
      </c>
      <c r="Q436" s="143">
        <f>SUM(P436:P444)</f>
        <v>7749.35</v>
      </c>
      <c r="R436" s="145" t="s">
        <v>136</v>
      </c>
      <c r="W436" s="54" t="str">
        <f t="shared" si="104"/>
        <v>mkckdvol -dev IBM.2107-75KYB71 -extpool P1 -cap 1113 -eam rotateexts -sam ese -name ckd_KYB71_#h B300-B300</v>
      </c>
    </row>
    <row r="437" spans="1:23" x14ac:dyDescent="0.2">
      <c r="A437" s="56" t="s">
        <v>15</v>
      </c>
      <c r="B437" s="56" t="s">
        <v>18</v>
      </c>
      <c r="C437" s="57" t="s">
        <v>19</v>
      </c>
      <c r="D437" s="58">
        <v>25</v>
      </c>
      <c r="E437" s="148"/>
      <c r="F437" s="152"/>
      <c r="G437" s="59" t="str">
        <f t="shared" si="94"/>
        <v>B301-B319</v>
      </c>
      <c r="H437" s="58" t="str">
        <f t="shared" ref="H437:H445" si="107">DEC2HEX(HEX2DEC(I436)+1)</f>
        <v>B301</v>
      </c>
      <c r="I437" s="58" t="str">
        <f t="shared" ref="I437:I445" si="108">DEC2HEX(HEX2DEC(H437)+D437-1)</f>
        <v>B319</v>
      </c>
      <c r="J437" s="152"/>
      <c r="K437" s="152"/>
      <c r="L437" s="152"/>
      <c r="M437" s="152"/>
      <c r="N437" s="60" t="s">
        <v>41</v>
      </c>
      <c r="O437" s="62">
        <v>1</v>
      </c>
      <c r="P437" s="61">
        <f t="shared" si="103"/>
        <v>198.24</v>
      </c>
      <c r="Q437" s="144"/>
      <c r="R437" s="146"/>
      <c r="W437" s="54" t="str">
        <f t="shared" si="104"/>
        <v>mkckdvol -dev IBM.2107-75KYB71 -extpool P1 -cap 10017 -eam rotateexts -sam ese -name ckd_KYB71_#h B301-B319</v>
      </c>
    </row>
    <row r="438" spans="1:23" x14ac:dyDescent="0.2">
      <c r="A438" s="56" t="s">
        <v>15</v>
      </c>
      <c r="B438" s="56" t="s">
        <v>23</v>
      </c>
      <c r="C438" s="57" t="s">
        <v>24</v>
      </c>
      <c r="D438" s="58">
        <v>37</v>
      </c>
      <c r="E438" s="148"/>
      <c r="F438" s="152"/>
      <c r="G438" s="59" t="str">
        <f t="shared" si="94"/>
        <v>B31A-B33E</v>
      </c>
      <c r="H438" s="58" t="str">
        <f t="shared" si="107"/>
        <v>B31A</v>
      </c>
      <c r="I438" s="58" t="str">
        <f t="shared" si="108"/>
        <v>B33E</v>
      </c>
      <c r="J438" s="152"/>
      <c r="K438" s="152"/>
      <c r="L438" s="152"/>
      <c r="M438" s="152"/>
      <c r="N438" s="60" t="s">
        <v>41</v>
      </c>
      <c r="O438" s="62">
        <v>1</v>
      </c>
      <c r="P438" s="61">
        <f t="shared" si="103"/>
        <v>1919.03</v>
      </c>
      <c r="Q438" s="144"/>
      <c r="R438" s="146"/>
      <c r="W438" s="54" t="str">
        <f t="shared" si="104"/>
        <v>mkckdvol -dev IBM.2107-75KYB71 -extpool P1 -cap 65520 -eam rotateexts -sam ese -name ckd_KYB71_#h B31A-B33E</v>
      </c>
    </row>
    <row r="439" spans="1:23" x14ac:dyDescent="0.2">
      <c r="A439" s="56" t="s">
        <v>15</v>
      </c>
      <c r="B439" s="56" t="s">
        <v>25</v>
      </c>
      <c r="C439" s="57" t="s">
        <v>26</v>
      </c>
      <c r="D439" s="58">
        <v>65</v>
      </c>
      <c r="E439" s="148"/>
      <c r="F439" s="152"/>
      <c r="G439" s="59" t="str">
        <f t="shared" si="94"/>
        <v>B33F-B37F</v>
      </c>
      <c r="H439" s="58" t="str">
        <f t="shared" si="107"/>
        <v>B33F</v>
      </c>
      <c r="I439" s="58" t="str">
        <f t="shared" si="108"/>
        <v>B37F</v>
      </c>
      <c r="J439" s="152"/>
      <c r="K439" s="152"/>
      <c r="L439" s="152"/>
      <c r="M439" s="152"/>
      <c r="N439" s="60" t="s">
        <v>41</v>
      </c>
      <c r="O439" s="62">
        <v>1</v>
      </c>
      <c r="P439" s="61">
        <f t="shared" si="103"/>
        <v>1685.63</v>
      </c>
      <c r="Q439" s="144"/>
      <c r="R439" s="146"/>
      <c r="W439" s="54" t="str">
        <f t="shared" si="104"/>
        <v>mkckdvol -dev IBM.2107-75KYB71 -extpool P1 -cap 32760 -eam rotateexts -sam ese -name ckd_KYB71_#h B33F-B37F</v>
      </c>
    </row>
    <row r="440" spans="1:23" x14ac:dyDescent="0.2">
      <c r="A440" s="56" t="s">
        <v>15</v>
      </c>
      <c r="B440" s="56" t="s">
        <v>27</v>
      </c>
      <c r="C440" s="57" t="s">
        <v>28</v>
      </c>
      <c r="D440" s="58">
        <v>20</v>
      </c>
      <c r="E440" s="148"/>
      <c r="F440" s="152"/>
      <c r="G440" s="59" t="str">
        <f t="shared" si="94"/>
        <v>B380-B393</v>
      </c>
      <c r="H440" s="58" t="str">
        <f t="shared" si="107"/>
        <v>B380</v>
      </c>
      <c r="I440" s="58" t="str">
        <f t="shared" si="108"/>
        <v>B393</v>
      </c>
      <c r="J440" s="152"/>
      <c r="K440" s="152"/>
      <c r="L440" s="152"/>
      <c r="M440" s="152"/>
      <c r="N440" s="60" t="s">
        <v>41</v>
      </c>
      <c r="O440" s="62">
        <v>1</v>
      </c>
      <c r="P440" s="61">
        <f t="shared" si="103"/>
        <v>52.86</v>
      </c>
      <c r="Q440" s="144"/>
      <c r="R440" s="146"/>
      <c r="W440" s="54" t="str">
        <f t="shared" si="104"/>
        <v>mkckdvol -dev IBM.2107-75KYB71 -extpool P1 -cap 3339 -eam rotateexts -sam ese -name ckd_KYB71_#h B380-B393</v>
      </c>
    </row>
    <row r="441" spans="1:23" x14ac:dyDescent="0.2">
      <c r="A441" s="56" t="s">
        <v>15</v>
      </c>
      <c r="B441" s="56" t="s">
        <v>23</v>
      </c>
      <c r="C441" s="57" t="s">
        <v>24</v>
      </c>
      <c r="D441" s="58">
        <v>39</v>
      </c>
      <c r="E441" s="148"/>
      <c r="F441" s="152"/>
      <c r="G441" s="59" t="str">
        <f t="shared" si="94"/>
        <v>B394-B3BA</v>
      </c>
      <c r="H441" s="58" t="str">
        <f t="shared" si="107"/>
        <v>B394</v>
      </c>
      <c r="I441" s="58" t="str">
        <f t="shared" si="108"/>
        <v>B3BA</v>
      </c>
      <c r="J441" s="152"/>
      <c r="K441" s="152"/>
      <c r="L441" s="152"/>
      <c r="M441" s="152"/>
      <c r="N441" s="60" t="s">
        <v>41</v>
      </c>
      <c r="O441" s="62">
        <v>1</v>
      </c>
      <c r="P441" s="61">
        <f t="shared" si="103"/>
        <v>2022.76</v>
      </c>
      <c r="Q441" s="144"/>
      <c r="R441" s="146"/>
      <c r="W441" s="54" t="str">
        <f t="shared" si="104"/>
        <v>mkckdvol -dev IBM.2107-75KYB71 -extpool P1 -cap 65520 -eam rotateexts -sam ese -name ckd_KYB71_#h B394-B3BA</v>
      </c>
    </row>
    <row r="442" spans="1:23" x14ac:dyDescent="0.2">
      <c r="A442" s="56" t="s">
        <v>15</v>
      </c>
      <c r="B442" s="56" t="s">
        <v>29</v>
      </c>
      <c r="C442" s="57" t="s">
        <v>30</v>
      </c>
      <c r="D442" s="58">
        <v>3</v>
      </c>
      <c r="E442" s="148"/>
      <c r="F442" s="152"/>
      <c r="G442" s="59" t="str">
        <f t="shared" si="94"/>
        <v>B3BB-B3BD</v>
      </c>
      <c r="H442" s="58" t="str">
        <f t="shared" si="107"/>
        <v>B3BB</v>
      </c>
      <c r="I442" s="58" t="str">
        <f t="shared" si="108"/>
        <v>B3BD</v>
      </c>
      <c r="J442" s="152"/>
      <c r="K442" s="152"/>
      <c r="L442" s="152"/>
      <c r="M442" s="152"/>
      <c r="N442" s="60" t="s">
        <v>41</v>
      </c>
      <c r="O442" s="62">
        <v>1</v>
      </c>
      <c r="P442" s="61">
        <f t="shared" si="103"/>
        <v>623.78</v>
      </c>
      <c r="Q442" s="144"/>
      <c r="R442" s="146"/>
      <c r="W442" s="54" t="str">
        <f t="shared" si="104"/>
        <v>mkckdvol -dev IBM.2107-75KYB71 -extpool P1 -cap 262668 -eam rotateexts -sam ese -name ckd_KYB71_#h B3BB-B3BD</v>
      </c>
    </row>
    <row r="443" spans="1:23" x14ac:dyDescent="0.2">
      <c r="A443" s="56" t="s">
        <v>15</v>
      </c>
      <c r="B443" s="56" t="s">
        <v>23</v>
      </c>
      <c r="C443" s="57" t="s">
        <v>24</v>
      </c>
      <c r="D443" s="58">
        <v>12</v>
      </c>
      <c r="E443" s="148"/>
      <c r="F443" s="152"/>
      <c r="G443" s="59" t="str">
        <f t="shared" si="94"/>
        <v>B3BE-B3C9</v>
      </c>
      <c r="H443" s="58" t="str">
        <f t="shared" si="107"/>
        <v>B3BE</v>
      </c>
      <c r="I443" s="58" t="str">
        <f t="shared" si="108"/>
        <v>B3C9</v>
      </c>
      <c r="J443" s="152"/>
      <c r="K443" s="152"/>
      <c r="L443" s="152"/>
      <c r="M443" s="152"/>
      <c r="N443" s="60" t="s">
        <v>41</v>
      </c>
      <c r="O443" s="62">
        <v>1</v>
      </c>
      <c r="P443" s="61">
        <f t="shared" si="103"/>
        <v>622.39</v>
      </c>
      <c r="Q443" s="144"/>
      <c r="R443" s="146"/>
      <c r="W443" s="54" t="str">
        <f t="shared" si="104"/>
        <v>mkckdvol -dev IBM.2107-75KYB71 -extpool P1 -cap 65520 -eam rotateexts -sam ese -name ckd_KYB71_#h B3BE-B3C9</v>
      </c>
    </row>
    <row r="444" spans="1:23" x14ac:dyDescent="0.2">
      <c r="A444" s="56" t="s">
        <v>15</v>
      </c>
      <c r="B444" s="56" t="s">
        <v>29</v>
      </c>
      <c r="C444" s="57" t="s">
        <v>30</v>
      </c>
      <c r="D444" s="58">
        <v>3</v>
      </c>
      <c r="E444" s="148"/>
      <c r="F444" s="152"/>
      <c r="G444" s="59" t="str">
        <f t="shared" si="94"/>
        <v>B3CA-B3CC</v>
      </c>
      <c r="H444" s="58" t="str">
        <f t="shared" si="107"/>
        <v>B3CA</v>
      </c>
      <c r="I444" s="58" t="str">
        <f t="shared" si="108"/>
        <v>B3CC</v>
      </c>
      <c r="J444" s="152"/>
      <c r="K444" s="152"/>
      <c r="L444" s="152"/>
      <c r="M444" s="152"/>
      <c r="N444" s="60" t="s">
        <v>41</v>
      </c>
      <c r="O444" s="62">
        <v>1</v>
      </c>
      <c r="P444" s="61">
        <f t="shared" si="103"/>
        <v>623.78</v>
      </c>
      <c r="Q444" s="144"/>
      <c r="R444" s="146"/>
      <c r="W444" s="54" t="str">
        <f t="shared" si="104"/>
        <v>mkckdvol -dev IBM.2107-75KYB71 -extpool P1 -cap 262668 -eam rotateexts -sam ese -name ckd_KYB71_#h B3CA-B3CC</v>
      </c>
    </row>
    <row r="445" spans="1:23" s="25" customFormat="1" ht="12.75" customHeight="1" x14ac:dyDescent="0.2">
      <c r="A445" s="26" t="s">
        <v>15</v>
      </c>
      <c r="B445" s="26" t="s">
        <v>23</v>
      </c>
      <c r="C445" s="27" t="s">
        <v>24</v>
      </c>
      <c r="D445" s="28">
        <v>17</v>
      </c>
      <c r="E445" s="29"/>
      <c r="F445" s="30"/>
      <c r="G445" s="31" t="str">
        <f t="shared" si="94"/>
        <v>B3CD-B3DD</v>
      </c>
      <c r="H445" s="32" t="str">
        <f t="shared" si="107"/>
        <v>B3CD</v>
      </c>
      <c r="I445" s="32" t="str">
        <f t="shared" si="108"/>
        <v>B3DD</v>
      </c>
      <c r="J445" s="31"/>
      <c r="K445" s="33"/>
      <c r="L445" s="34"/>
      <c r="M445" s="33"/>
      <c r="N445" s="31" t="s">
        <v>41</v>
      </c>
      <c r="O445" s="35">
        <v>1</v>
      </c>
      <c r="P445" s="36">
        <f t="shared" si="103"/>
        <v>881.72</v>
      </c>
      <c r="Q445" s="37"/>
      <c r="R445" s="38"/>
      <c r="W445" s="25" t="str">
        <f t="shared" si="104"/>
        <v>mkckdvol -dev IBM.2107-75KYB71 -extpool P1 -cap 65520 -eam rotateexts -sam ese -name ckd_KYB71_#h B3CD-B3DD</v>
      </c>
    </row>
    <row r="446" spans="1:23" x14ac:dyDescent="0.2">
      <c r="A446" s="56" t="s">
        <v>15</v>
      </c>
      <c r="B446" s="56" t="s">
        <v>16</v>
      </c>
      <c r="C446" s="57" t="s">
        <v>17</v>
      </c>
      <c r="D446" s="58">
        <v>1</v>
      </c>
      <c r="E446" s="147">
        <v>222</v>
      </c>
      <c r="F446" s="147" t="str">
        <f>DEC2HEX(HEX2DEC(F436)+1)</f>
        <v>B4</v>
      </c>
      <c r="G446" s="59" t="str">
        <f t="shared" si="94"/>
        <v>B400-B400</v>
      </c>
      <c r="H446" s="58" t="str">
        <f>DEC2HEX(HEX2DEC(H436)+256)</f>
        <v>B400</v>
      </c>
      <c r="I446" s="58" t="str">
        <f>DEC2HEX(HEX2DEC(I436)+256)</f>
        <v>B400</v>
      </c>
      <c r="J446" s="147" t="str">
        <f>DEC2HEX(HEX2DEC(J436)+256)</f>
        <v>74E0</v>
      </c>
      <c r="K446" s="147" t="str">
        <f>DEC2HEX(HEX2DEC(K436)+256)</f>
        <v>74FF</v>
      </c>
      <c r="L446" s="147">
        <f>(HEX2DEC(K446)-HEX2DEC(J446))+1</f>
        <v>32</v>
      </c>
      <c r="M446" s="147" t="str">
        <f>DEC2HEX(HEX2DEC(M436)+256)</f>
        <v>740E</v>
      </c>
      <c r="N446" s="60" t="s">
        <v>41</v>
      </c>
      <c r="O446" s="59" t="s">
        <v>22</v>
      </c>
      <c r="P446" s="61">
        <f t="shared" si="103"/>
        <v>0.88</v>
      </c>
      <c r="Q446" s="143">
        <f>SUM(P446:P454)</f>
        <v>7749.35</v>
      </c>
      <c r="R446" s="145" t="s">
        <v>136</v>
      </c>
      <c r="W446" s="54" t="str">
        <f t="shared" si="104"/>
        <v>mkckdvol -dev IBM.2107-75KYB71 -extpool P0 -cap 1113 -eam rotateexts -sam ese -name ckd_KYB71_#h B400-B400</v>
      </c>
    </row>
    <row r="447" spans="1:23" x14ac:dyDescent="0.2">
      <c r="A447" s="56" t="s">
        <v>15</v>
      </c>
      <c r="B447" s="56" t="s">
        <v>18</v>
      </c>
      <c r="C447" s="57" t="s">
        <v>19</v>
      </c>
      <c r="D447" s="58">
        <v>25</v>
      </c>
      <c r="E447" s="148"/>
      <c r="F447" s="152"/>
      <c r="G447" s="59" t="str">
        <f t="shared" si="94"/>
        <v>B401-B419</v>
      </c>
      <c r="H447" s="58" t="str">
        <f t="shared" ref="H447:H455" si="109">DEC2HEX(HEX2DEC(I446)+1)</f>
        <v>B401</v>
      </c>
      <c r="I447" s="58" t="str">
        <f t="shared" ref="I447:I455" si="110">DEC2HEX(HEX2DEC(H447)+D447-1)</f>
        <v>B419</v>
      </c>
      <c r="J447" s="152"/>
      <c r="K447" s="152"/>
      <c r="L447" s="152"/>
      <c r="M447" s="152"/>
      <c r="N447" s="60" t="s">
        <v>41</v>
      </c>
      <c r="O447" s="62">
        <v>0</v>
      </c>
      <c r="P447" s="61">
        <f t="shared" si="103"/>
        <v>198.24</v>
      </c>
      <c r="Q447" s="144"/>
      <c r="R447" s="146"/>
      <c r="W447" s="54" t="str">
        <f t="shared" si="104"/>
        <v>mkckdvol -dev IBM.2107-75KYB71 -extpool P0 -cap 10017 -eam rotateexts -sam ese -name ckd_KYB71_#h B401-B419</v>
      </c>
    </row>
    <row r="448" spans="1:23" x14ac:dyDescent="0.2">
      <c r="A448" s="56" t="s">
        <v>15</v>
      </c>
      <c r="B448" s="56" t="s">
        <v>23</v>
      </c>
      <c r="C448" s="57" t="s">
        <v>24</v>
      </c>
      <c r="D448" s="58">
        <v>37</v>
      </c>
      <c r="E448" s="148"/>
      <c r="F448" s="152"/>
      <c r="G448" s="59" t="str">
        <f t="shared" si="94"/>
        <v>B41A-B43E</v>
      </c>
      <c r="H448" s="58" t="str">
        <f t="shared" si="109"/>
        <v>B41A</v>
      </c>
      <c r="I448" s="58" t="str">
        <f t="shared" si="110"/>
        <v>B43E</v>
      </c>
      <c r="J448" s="152"/>
      <c r="K448" s="152"/>
      <c r="L448" s="152"/>
      <c r="M448" s="152"/>
      <c r="N448" s="60" t="s">
        <v>41</v>
      </c>
      <c r="O448" s="62">
        <v>0</v>
      </c>
      <c r="P448" s="61">
        <f t="shared" si="103"/>
        <v>1919.03</v>
      </c>
      <c r="Q448" s="144"/>
      <c r="R448" s="146"/>
      <c r="W448" s="54" t="str">
        <f t="shared" si="104"/>
        <v>mkckdvol -dev IBM.2107-75KYB71 -extpool P0 -cap 65520 -eam rotateexts -sam ese -name ckd_KYB71_#h B41A-B43E</v>
      </c>
    </row>
    <row r="449" spans="1:23" x14ac:dyDescent="0.2">
      <c r="A449" s="56" t="s">
        <v>15</v>
      </c>
      <c r="B449" s="56" t="s">
        <v>25</v>
      </c>
      <c r="C449" s="57" t="s">
        <v>26</v>
      </c>
      <c r="D449" s="58">
        <v>65</v>
      </c>
      <c r="E449" s="148"/>
      <c r="F449" s="152"/>
      <c r="G449" s="59" t="str">
        <f t="shared" si="94"/>
        <v>B43F-B47F</v>
      </c>
      <c r="H449" s="58" t="str">
        <f t="shared" si="109"/>
        <v>B43F</v>
      </c>
      <c r="I449" s="58" t="str">
        <f t="shared" si="110"/>
        <v>B47F</v>
      </c>
      <c r="J449" s="152"/>
      <c r="K449" s="152"/>
      <c r="L449" s="152"/>
      <c r="M449" s="152"/>
      <c r="N449" s="60" t="s">
        <v>41</v>
      </c>
      <c r="O449" s="62">
        <v>0</v>
      </c>
      <c r="P449" s="61">
        <f t="shared" si="103"/>
        <v>1685.63</v>
      </c>
      <c r="Q449" s="144"/>
      <c r="R449" s="146"/>
      <c r="W449" s="54" t="str">
        <f t="shared" si="104"/>
        <v>mkckdvol -dev IBM.2107-75KYB71 -extpool P0 -cap 32760 -eam rotateexts -sam ese -name ckd_KYB71_#h B43F-B47F</v>
      </c>
    </row>
    <row r="450" spans="1:23" x14ac:dyDescent="0.2">
      <c r="A450" s="56" t="s">
        <v>15</v>
      </c>
      <c r="B450" s="56" t="s">
        <v>27</v>
      </c>
      <c r="C450" s="57" t="s">
        <v>28</v>
      </c>
      <c r="D450" s="58">
        <v>20</v>
      </c>
      <c r="E450" s="148"/>
      <c r="F450" s="152"/>
      <c r="G450" s="59" t="str">
        <f t="shared" ref="G450:G513" si="111">CONCATENATE(H450,"-",I450)</f>
        <v>B480-B493</v>
      </c>
      <c r="H450" s="58" t="str">
        <f t="shared" si="109"/>
        <v>B480</v>
      </c>
      <c r="I450" s="58" t="str">
        <f t="shared" si="110"/>
        <v>B493</v>
      </c>
      <c r="J450" s="152"/>
      <c r="K450" s="152"/>
      <c r="L450" s="152"/>
      <c r="M450" s="152"/>
      <c r="N450" s="60" t="s">
        <v>41</v>
      </c>
      <c r="O450" s="62">
        <v>0</v>
      </c>
      <c r="P450" s="61">
        <f t="shared" si="103"/>
        <v>52.86</v>
      </c>
      <c r="Q450" s="144"/>
      <c r="R450" s="146"/>
      <c r="W450" s="54" t="str">
        <f t="shared" si="104"/>
        <v>mkckdvol -dev IBM.2107-75KYB71 -extpool P0 -cap 3339 -eam rotateexts -sam ese -name ckd_KYB71_#h B480-B493</v>
      </c>
    </row>
    <row r="451" spans="1:23" x14ac:dyDescent="0.2">
      <c r="A451" s="56" t="s">
        <v>15</v>
      </c>
      <c r="B451" s="56" t="s">
        <v>23</v>
      </c>
      <c r="C451" s="57" t="s">
        <v>24</v>
      </c>
      <c r="D451" s="58">
        <v>39</v>
      </c>
      <c r="E451" s="148"/>
      <c r="F451" s="152"/>
      <c r="G451" s="59" t="str">
        <f t="shared" si="111"/>
        <v>B494-B4BA</v>
      </c>
      <c r="H451" s="58" t="str">
        <f t="shared" si="109"/>
        <v>B494</v>
      </c>
      <c r="I451" s="58" t="str">
        <f t="shared" si="110"/>
        <v>B4BA</v>
      </c>
      <c r="J451" s="152"/>
      <c r="K451" s="152"/>
      <c r="L451" s="152"/>
      <c r="M451" s="152"/>
      <c r="N451" s="60" t="s">
        <v>41</v>
      </c>
      <c r="O451" s="62">
        <v>0</v>
      </c>
      <c r="P451" s="61">
        <f t="shared" si="103"/>
        <v>2022.76</v>
      </c>
      <c r="Q451" s="144"/>
      <c r="R451" s="146"/>
      <c r="W451" s="54" t="str">
        <f t="shared" si="104"/>
        <v>mkckdvol -dev IBM.2107-75KYB71 -extpool P0 -cap 65520 -eam rotateexts -sam ese -name ckd_KYB71_#h B494-B4BA</v>
      </c>
    </row>
    <row r="452" spans="1:23" x14ac:dyDescent="0.2">
      <c r="A452" s="56" t="s">
        <v>15</v>
      </c>
      <c r="B452" s="56" t="s">
        <v>29</v>
      </c>
      <c r="C452" s="57" t="s">
        <v>30</v>
      </c>
      <c r="D452" s="58">
        <v>3</v>
      </c>
      <c r="E452" s="148"/>
      <c r="F452" s="152"/>
      <c r="G452" s="59" t="str">
        <f t="shared" si="111"/>
        <v>B4BB-B4BD</v>
      </c>
      <c r="H452" s="58" t="str">
        <f t="shared" si="109"/>
        <v>B4BB</v>
      </c>
      <c r="I452" s="58" t="str">
        <f t="shared" si="110"/>
        <v>B4BD</v>
      </c>
      <c r="J452" s="152"/>
      <c r="K452" s="152"/>
      <c r="L452" s="152"/>
      <c r="M452" s="152"/>
      <c r="N452" s="60" t="s">
        <v>41</v>
      </c>
      <c r="O452" s="62">
        <v>0</v>
      </c>
      <c r="P452" s="61">
        <f t="shared" si="103"/>
        <v>623.78</v>
      </c>
      <c r="Q452" s="144"/>
      <c r="R452" s="146"/>
      <c r="W452" s="54" t="str">
        <f t="shared" si="104"/>
        <v>mkckdvol -dev IBM.2107-75KYB71 -extpool P0 -cap 262668 -eam rotateexts -sam ese -name ckd_KYB71_#h B4BB-B4BD</v>
      </c>
    </row>
    <row r="453" spans="1:23" x14ac:dyDescent="0.2">
      <c r="A453" s="56" t="s">
        <v>15</v>
      </c>
      <c r="B453" s="56" t="s">
        <v>23</v>
      </c>
      <c r="C453" s="57" t="s">
        <v>24</v>
      </c>
      <c r="D453" s="58">
        <v>12</v>
      </c>
      <c r="E453" s="148"/>
      <c r="F453" s="152"/>
      <c r="G453" s="59" t="str">
        <f t="shared" si="111"/>
        <v>B4BE-B4C9</v>
      </c>
      <c r="H453" s="58" t="str">
        <f t="shared" si="109"/>
        <v>B4BE</v>
      </c>
      <c r="I453" s="58" t="str">
        <f t="shared" si="110"/>
        <v>B4C9</v>
      </c>
      <c r="J453" s="152"/>
      <c r="K453" s="152"/>
      <c r="L453" s="152"/>
      <c r="M453" s="152"/>
      <c r="N453" s="60" t="s">
        <v>41</v>
      </c>
      <c r="O453" s="62">
        <v>0</v>
      </c>
      <c r="P453" s="61">
        <f t="shared" si="103"/>
        <v>622.39</v>
      </c>
      <c r="Q453" s="144"/>
      <c r="R453" s="146"/>
      <c r="W453" s="54" t="str">
        <f t="shared" si="104"/>
        <v>mkckdvol -dev IBM.2107-75KYB71 -extpool P0 -cap 65520 -eam rotateexts -sam ese -name ckd_KYB71_#h B4BE-B4C9</v>
      </c>
    </row>
    <row r="454" spans="1:23" x14ac:dyDescent="0.2">
      <c r="A454" s="56" t="s">
        <v>15</v>
      </c>
      <c r="B454" s="56" t="s">
        <v>29</v>
      </c>
      <c r="C454" s="57" t="s">
        <v>30</v>
      </c>
      <c r="D454" s="58">
        <v>3</v>
      </c>
      <c r="E454" s="148"/>
      <c r="F454" s="152"/>
      <c r="G454" s="59" t="str">
        <f t="shared" si="111"/>
        <v>B4CA-B4CC</v>
      </c>
      <c r="H454" s="58" t="str">
        <f t="shared" si="109"/>
        <v>B4CA</v>
      </c>
      <c r="I454" s="58" t="str">
        <f t="shared" si="110"/>
        <v>B4CC</v>
      </c>
      <c r="J454" s="152"/>
      <c r="K454" s="152"/>
      <c r="L454" s="152"/>
      <c r="M454" s="152"/>
      <c r="N454" s="60" t="s">
        <v>41</v>
      </c>
      <c r="O454" s="62">
        <v>0</v>
      </c>
      <c r="P454" s="61">
        <f t="shared" si="103"/>
        <v>623.78</v>
      </c>
      <c r="Q454" s="144"/>
      <c r="R454" s="146"/>
      <c r="W454" s="54" t="str">
        <f t="shared" si="104"/>
        <v>mkckdvol -dev IBM.2107-75KYB71 -extpool P0 -cap 262668 -eam rotateexts -sam ese -name ckd_KYB71_#h B4CA-B4CC</v>
      </c>
    </row>
    <row r="455" spans="1:23" s="25" customFormat="1" ht="12.75" customHeight="1" x14ac:dyDescent="0.2">
      <c r="A455" s="26" t="s">
        <v>15</v>
      </c>
      <c r="B455" s="26" t="s">
        <v>23</v>
      </c>
      <c r="C455" s="27" t="s">
        <v>24</v>
      </c>
      <c r="D455" s="28">
        <v>17</v>
      </c>
      <c r="E455" s="29"/>
      <c r="F455" s="30"/>
      <c r="G455" s="31" t="str">
        <f t="shared" si="111"/>
        <v>B4CD-B4DD</v>
      </c>
      <c r="H455" s="32" t="str">
        <f t="shared" si="109"/>
        <v>B4CD</v>
      </c>
      <c r="I455" s="32" t="str">
        <f t="shared" si="110"/>
        <v>B4DD</v>
      </c>
      <c r="J455" s="31"/>
      <c r="K455" s="33"/>
      <c r="L455" s="34"/>
      <c r="M455" s="33"/>
      <c r="N455" s="31" t="s">
        <v>41</v>
      </c>
      <c r="O455" s="35">
        <v>0</v>
      </c>
      <c r="P455" s="36">
        <f t="shared" si="103"/>
        <v>881.72</v>
      </c>
      <c r="Q455" s="37"/>
      <c r="R455" s="38"/>
      <c r="W455" s="25" t="str">
        <f t="shared" si="104"/>
        <v>mkckdvol -dev IBM.2107-75KYB71 -extpool P0 -cap 65520 -eam rotateexts -sam ese -name ckd_KYB71_#h B4CD-B4DD</v>
      </c>
    </row>
    <row r="456" spans="1:23" x14ac:dyDescent="0.2">
      <c r="A456" s="56" t="s">
        <v>15</v>
      </c>
      <c r="B456" s="56" t="s">
        <v>16</v>
      </c>
      <c r="C456" s="57" t="s">
        <v>17</v>
      </c>
      <c r="D456" s="58">
        <v>1</v>
      </c>
      <c r="E456" s="147">
        <v>222</v>
      </c>
      <c r="F456" s="147" t="str">
        <f>DEC2HEX(HEX2DEC(F446)+1)</f>
        <v>B5</v>
      </c>
      <c r="G456" s="59" t="str">
        <f t="shared" si="111"/>
        <v>B500-B500</v>
      </c>
      <c r="H456" s="58" t="str">
        <f>DEC2HEX(HEX2DEC(H446)+256)</f>
        <v>B500</v>
      </c>
      <c r="I456" s="58" t="str">
        <f>DEC2HEX(HEX2DEC(I446)+256)</f>
        <v>B500</v>
      </c>
      <c r="J456" s="147" t="str">
        <f>DEC2HEX(HEX2DEC(J446)+256)</f>
        <v>75E0</v>
      </c>
      <c r="K456" s="147" t="str">
        <f>DEC2HEX(HEX2DEC(K446)+256)</f>
        <v>75FF</v>
      </c>
      <c r="L456" s="147">
        <f>(HEX2DEC(K456)-HEX2DEC(J456))+1</f>
        <v>32</v>
      </c>
      <c r="M456" s="147" t="str">
        <f>DEC2HEX(HEX2DEC(M446)+256)</f>
        <v>750E</v>
      </c>
      <c r="N456" s="60" t="s">
        <v>41</v>
      </c>
      <c r="O456" s="59" t="s">
        <v>16</v>
      </c>
      <c r="P456" s="61">
        <f t="shared" si="103"/>
        <v>0.88</v>
      </c>
      <c r="Q456" s="143">
        <f>SUM(P456:P464)</f>
        <v>7749.35</v>
      </c>
      <c r="R456" s="145" t="s">
        <v>136</v>
      </c>
      <c r="W456" s="54" t="str">
        <f t="shared" si="104"/>
        <v>mkckdvol -dev IBM.2107-75KYB71 -extpool P1 -cap 1113 -eam rotateexts -sam ese -name ckd_KYB71_#h B500-B500</v>
      </c>
    </row>
    <row r="457" spans="1:23" x14ac:dyDescent="0.2">
      <c r="A457" s="56" t="s">
        <v>15</v>
      </c>
      <c r="B457" s="56" t="s">
        <v>18</v>
      </c>
      <c r="C457" s="57" t="s">
        <v>19</v>
      </c>
      <c r="D457" s="58">
        <v>25</v>
      </c>
      <c r="E457" s="148"/>
      <c r="F457" s="152"/>
      <c r="G457" s="59" t="str">
        <f t="shared" si="111"/>
        <v>B501-B519</v>
      </c>
      <c r="H457" s="58" t="str">
        <f t="shared" ref="H457:H465" si="112">DEC2HEX(HEX2DEC(I456)+1)</f>
        <v>B501</v>
      </c>
      <c r="I457" s="58" t="str">
        <f t="shared" ref="I457:I465" si="113">DEC2HEX(HEX2DEC(H457)+D457-1)</f>
        <v>B519</v>
      </c>
      <c r="J457" s="152"/>
      <c r="K457" s="152"/>
      <c r="L457" s="152"/>
      <c r="M457" s="152"/>
      <c r="N457" s="60" t="s">
        <v>41</v>
      </c>
      <c r="O457" s="62">
        <v>1</v>
      </c>
      <c r="P457" s="61">
        <f t="shared" si="103"/>
        <v>198.24</v>
      </c>
      <c r="Q457" s="144"/>
      <c r="R457" s="146"/>
      <c r="W457" s="54" t="str">
        <f t="shared" si="104"/>
        <v>mkckdvol -dev IBM.2107-75KYB71 -extpool P1 -cap 10017 -eam rotateexts -sam ese -name ckd_KYB71_#h B501-B519</v>
      </c>
    </row>
    <row r="458" spans="1:23" x14ac:dyDescent="0.2">
      <c r="A458" s="56" t="s">
        <v>15</v>
      </c>
      <c r="B458" s="56" t="s">
        <v>23</v>
      </c>
      <c r="C458" s="57" t="s">
        <v>24</v>
      </c>
      <c r="D458" s="58">
        <v>37</v>
      </c>
      <c r="E458" s="148"/>
      <c r="F458" s="152"/>
      <c r="G458" s="59" t="str">
        <f t="shared" si="111"/>
        <v>B51A-B53E</v>
      </c>
      <c r="H458" s="58" t="str">
        <f t="shared" si="112"/>
        <v>B51A</v>
      </c>
      <c r="I458" s="58" t="str">
        <f t="shared" si="113"/>
        <v>B53E</v>
      </c>
      <c r="J458" s="152"/>
      <c r="K458" s="152"/>
      <c r="L458" s="152"/>
      <c r="M458" s="152"/>
      <c r="N458" s="60" t="s">
        <v>41</v>
      </c>
      <c r="O458" s="62">
        <v>1</v>
      </c>
      <c r="P458" s="61">
        <f t="shared" si="103"/>
        <v>1919.03</v>
      </c>
      <c r="Q458" s="144"/>
      <c r="R458" s="146"/>
      <c r="W458" s="54" t="str">
        <f t="shared" si="104"/>
        <v>mkckdvol -dev IBM.2107-75KYB71 -extpool P1 -cap 65520 -eam rotateexts -sam ese -name ckd_KYB71_#h B51A-B53E</v>
      </c>
    </row>
    <row r="459" spans="1:23" x14ac:dyDescent="0.2">
      <c r="A459" s="56" t="s">
        <v>15</v>
      </c>
      <c r="B459" s="56" t="s">
        <v>25</v>
      </c>
      <c r="C459" s="57" t="s">
        <v>26</v>
      </c>
      <c r="D459" s="58">
        <v>65</v>
      </c>
      <c r="E459" s="148"/>
      <c r="F459" s="152"/>
      <c r="G459" s="59" t="str">
        <f t="shared" si="111"/>
        <v>B53F-B57F</v>
      </c>
      <c r="H459" s="58" t="str">
        <f t="shared" si="112"/>
        <v>B53F</v>
      </c>
      <c r="I459" s="58" t="str">
        <f t="shared" si="113"/>
        <v>B57F</v>
      </c>
      <c r="J459" s="152"/>
      <c r="K459" s="152"/>
      <c r="L459" s="152"/>
      <c r="M459" s="152"/>
      <c r="N459" s="60" t="s">
        <v>41</v>
      </c>
      <c r="O459" s="62">
        <v>1</v>
      </c>
      <c r="P459" s="61">
        <f t="shared" si="103"/>
        <v>1685.63</v>
      </c>
      <c r="Q459" s="144"/>
      <c r="R459" s="146"/>
      <c r="W459" s="54" t="str">
        <f t="shared" si="104"/>
        <v>mkckdvol -dev IBM.2107-75KYB71 -extpool P1 -cap 32760 -eam rotateexts -sam ese -name ckd_KYB71_#h B53F-B57F</v>
      </c>
    </row>
    <row r="460" spans="1:23" x14ac:dyDescent="0.2">
      <c r="A460" s="56" t="s">
        <v>15</v>
      </c>
      <c r="B460" s="56" t="s">
        <v>27</v>
      </c>
      <c r="C460" s="57" t="s">
        <v>28</v>
      </c>
      <c r="D460" s="58">
        <v>20</v>
      </c>
      <c r="E460" s="148"/>
      <c r="F460" s="152"/>
      <c r="G460" s="59" t="str">
        <f t="shared" si="111"/>
        <v>B580-B593</v>
      </c>
      <c r="H460" s="58" t="str">
        <f t="shared" si="112"/>
        <v>B580</v>
      </c>
      <c r="I460" s="58" t="str">
        <f t="shared" si="113"/>
        <v>B593</v>
      </c>
      <c r="J460" s="152"/>
      <c r="K460" s="152"/>
      <c r="L460" s="152"/>
      <c r="M460" s="152"/>
      <c r="N460" s="60" t="s">
        <v>41</v>
      </c>
      <c r="O460" s="62">
        <v>1</v>
      </c>
      <c r="P460" s="61">
        <f t="shared" si="103"/>
        <v>52.86</v>
      </c>
      <c r="Q460" s="144"/>
      <c r="R460" s="146"/>
      <c r="W460" s="54" t="str">
        <f t="shared" si="104"/>
        <v>mkckdvol -dev IBM.2107-75KYB71 -extpool P1 -cap 3339 -eam rotateexts -sam ese -name ckd_KYB71_#h B580-B593</v>
      </c>
    </row>
    <row r="461" spans="1:23" x14ac:dyDescent="0.2">
      <c r="A461" s="56" t="s">
        <v>15</v>
      </c>
      <c r="B461" s="56" t="s">
        <v>23</v>
      </c>
      <c r="C461" s="57" t="s">
        <v>24</v>
      </c>
      <c r="D461" s="58">
        <v>39</v>
      </c>
      <c r="E461" s="148"/>
      <c r="F461" s="152"/>
      <c r="G461" s="59" t="str">
        <f t="shared" si="111"/>
        <v>B594-B5BA</v>
      </c>
      <c r="H461" s="58" t="str">
        <f t="shared" si="112"/>
        <v>B594</v>
      </c>
      <c r="I461" s="58" t="str">
        <f t="shared" si="113"/>
        <v>B5BA</v>
      </c>
      <c r="J461" s="152"/>
      <c r="K461" s="152"/>
      <c r="L461" s="152"/>
      <c r="M461" s="152"/>
      <c r="N461" s="60" t="s">
        <v>41</v>
      </c>
      <c r="O461" s="62">
        <v>1</v>
      </c>
      <c r="P461" s="61">
        <f t="shared" si="103"/>
        <v>2022.76</v>
      </c>
      <c r="Q461" s="144"/>
      <c r="R461" s="146"/>
      <c r="W461" s="54" t="str">
        <f t="shared" si="104"/>
        <v>mkckdvol -dev IBM.2107-75KYB71 -extpool P1 -cap 65520 -eam rotateexts -sam ese -name ckd_KYB71_#h B594-B5BA</v>
      </c>
    </row>
    <row r="462" spans="1:23" x14ac:dyDescent="0.2">
      <c r="A462" s="56" t="s">
        <v>15</v>
      </c>
      <c r="B462" s="56" t="s">
        <v>29</v>
      </c>
      <c r="C462" s="57" t="s">
        <v>30</v>
      </c>
      <c r="D462" s="58">
        <v>3</v>
      </c>
      <c r="E462" s="148"/>
      <c r="F462" s="152"/>
      <c r="G462" s="59" t="str">
        <f t="shared" si="111"/>
        <v>B5BB-B5BD</v>
      </c>
      <c r="H462" s="58" t="str">
        <f t="shared" si="112"/>
        <v>B5BB</v>
      </c>
      <c r="I462" s="58" t="str">
        <f t="shared" si="113"/>
        <v>B5BD</v>
      </c>
      <c r="J462" s="152"/>
      <c r="K462" s="152"/>
      <c r="L462" s="152"/>
      <c r="M462" s="152"/>
      <c r="N462" s="60" t="s">
        <v>41</v>
      </c>
      <c r="O462" s="62">
        <v>1</v>
      </c>
      <c r="P462" s="61">
        <f t="shared" si="103"/>
        <v>623.78</v>
      </c>
      <c r="Q462" s="144"/>
      <c r="R462" s="146"/>
      <c r="W462" s="54" t="str">
        <f t="shared" si="104"/>
        <v>mkckdvol -dev IBM.2107-75KYB71 -extpool P1 -cap 262668 -eam rotateexts -sam ese -name ckd_KYB71_#h B5BB-B5BD</v>
      </c>
    </row>
    <row r="463" spans="1:23" x14ac:dyDescent="0.2">
      <c r="A463" s="56" t="s">
        <v>15</v>
      </c>
      <c r="B463" s="56" t="s">
        <v>23</v>
      </c>
      <c r="C463" s="57" t="s">
        <v>24</v>
      </c>
      <c r="D463" s="58">
        <v>12</v>
      </c>
      <c r="E463" s="148"/>
      <c r="F463" s="152"/>
      <c r="G463" s="59" t="str">
        <f t="shared" si="111"/>
        <v>B5BE-B5C9</v>
      </c>
      <c r="H463" s="58" t="str">
        <f t="shared" si="112"/>
        <v>B5BE</v>
      </c>
      <c r="I463" s="58" t="str">
        <f t="shared" si="113"/>
        <v>B5C9</v>
      </c>
      <c r="J463" s="152"/>
      <c r="K463" s="152"/>
      <c r="L463" s="152"/>
      <c r="M463" s="152"/>
      <c r="N463" s="60" t="s">
        <v>41</v>
      </c>
      <c r="O463" s="62">
        <v>1</v>
      </c>
      <c r="P463" s="61">
        <f t="shared" si="103"/>
        <v>622.39</v>
      </c>
      <c r="Q463" s="144"/>
      <c r="R463" s="146"/>
      <c r="W463" s="54" t="str">
        <f t="shared" si="104"/>
        <v>mkckdvol -dev IBM.2107-75KYB71 -extpool P1 -cap 65520 -eam rotateexts -sam ese -name ckd_KYB71_#h B5BE-B5C9</v>
      </c>
    </row>
    <row r="464" spans="1:23" x14ac:dyDescent="0.2">
      <c r="A464" s="56" t="s">
        <v>15</v>
      </c>
      <c r="B464" s="56" t="s">
        <v>29</v>
      </c>
      <c r="C464" s="57" t="s">
        <v>30</v>
      </c>
      <c r="D464" s="58">
        <v>3</v>
      </c>
      <c r="E464" s="148"/>
      <c r="F464" s="152"/>
      <c r="G464" s="59" t="str">
        <f t="shared" si="111"/>
        <v>B5CA-B5CC</v>
      </c>
      <c r="H464" s="58" t="str">
        <f t="shared" si="112"/>
        <v>B5CA</v>
      </c>
      <c r="I464" s="58" t="str">
        <f t="shared" si="113"/>
        <v>B5CC</v>
      </c>
      <c r="J464" s="152"/>
      <c r="K464" s="152"/>
      <c r="L464" s="152"/>
      <c r="M464" s="152"/>
      <c r="N464" s="60" t="s">
        <v>41</v>
      </c>
      <c r="O464" s="62">
        <v>1</v>
      </c>
      <c r="P464" s="61">
        <f t="shared" si="103"/>
        <v>623.78</v>
      </c>
      <c r="Q464" s="144"/>
      <c r="R464" s="146"/>
      <c r="W464" s="54" t="str">
        <f t="shared" si="104"/>
        <v>mkckdvol -dev IBM.2107-75KYB71 -extpool P1 -cap 262668 -eam rotateexts -sam ese -name ckd_KYB71_#h B5CA-B5CC</v>
      </c>
    </row>
    <row r="465" spans="1:23" s="25" customFormat="1" ht="12.75" customHeight="1" x14ac:dyDescent="0.2">
      <c r="A465" s="26" t="s">
        <v>15</v>
      </c>
      <c r="B465" s="26" t="s">
        <v>23</v>
      </c>
      <c r="C465" s="27" t="s">
        <v>24</v>
      </c>
      <c r="D465" s="28">
        <v>17</v>
      </c>
      <c r="E465" s="29"/>
      <c r="F465" s="30"/>
      <c r="G465" s="31" t="str">
        <f t="shared" si="111"/>
        <v>B5CD-B5DD</v>
      </c>
      <c r="H465" s="32" t="str">
        <f t="shared" si="112"/>
        <v>B5CD</v>
      </c>
      <c r="I465" s="32" t="str">
        <f t="shared" si="113"/>
        <v>B5DD</v>
      </c>
      <c r="J465" s="31"/>
      <c r="K465" s="33"/>
      <c r="L465" s="34"/>
      <c r="M465" s="33"/>
      <c r="N465" s="31" t="s">
        <v>41</v>
      </c>
      <c r="O465" s="35">
        <v>1</v>
      </c>
      <c r="P465" s="36">
        <f t="shared" si="103"/>
        <v>881.72</v>
      </c>
      <c r="Q465" s="37"/>
      <c r="R465" s="38"/>
      <c r="W465" s="25" t="str">
        <f t="shared" si="104"/>
        <v>mkckdvol -dev IBM.2107-75KYB71 -extpool P1 -cap 65520 -eam rotateexts -sam ese -name ckd_KYB71_#h B5CD-B5DD</v>
      </c>
    </row>
    <row r="466" spans="1:23" x14ac:dyDescent="0.2">
      <c r="A466" s="56" t="s">
        <v>15</v>
      </c>
      <c r="B466" s="56" t="s">
        <v>16</v>
      </c>
      <c r="C466" s="57" t="s">
        <v>17</v>
      </c>
      <c r="D466" s="58">
        <v>1</v>
      </c>
      <c r="E466" s="147">
        <v>222</v>
      </c>
      <c r="F466" s="147" t="str">
        <f>DEC2HEX(HEX2DEC(F456)+1)</f>
        <v>B6</v>
      </c>
      <c r="G466" s="59" t="str">
        <f t="shared" si="111"/>
        <v>B600-B600</v>
      </c>
      <c r="H466" s="58" t="str">
        <f>DEC2HEX(HEX2DEC(H456)+256)</f>
        <v>B600</v>
      </c>
      <c r="I466" s="58" t="str">
        <f>DEC2HEX(HEX2DEC(I456)+256)</f>
        <v>B600</v>
      </c>
      <c r="J466" s="147" t="str">
        <f>DEC2HEX(HEX2DEC(J456)+256)</f>
        <v>76E0</v>
      </c>
      <c r="K466" s="147" t="str">
        <f>DEC2HEX(HEX2DEC(K456)+256)</f>
        <v>76FF</v>
      </c>
      <c r="L466" s="147">
        <f>(HEX2DEC(K466)-HEX2DEC(J466))+1</f>
        <v>32</v>
      </c>
      <c r="M466" s="147" t="str">
        <f>DEC2HEX(HEX2DEC(M456)+256)</f>
        <v>760E</v>
      </c>
      <c r="N466" s="60" t="s">
        <v>41</v>
      </c>
      <c r="O466" s="59" t="s">
        <v>22</v>
      </c>
      <c r="P466" s="61">
        <f t="shared" si="103"/>
        <v>0.88</v>
      </c>
      <c r="Q466" s="143">
        <f>SUM(P466:P474)</f>
        <v>7749.35</v>
      </c>
      <c r="R466" s="145" t="s">
        <v>136</v>
      </c>
      <c r="W466" s="54" t="str">
        <f t="shared" si="104"/>
        <v>mkckdvol -dev IBM.2107-75KYB71 -extpool P0 -cap 1113 -eam rotateexts -sam ese -name ckd_KYB71_#h B600-B600</v>
      </c>
    </row>
    <row r="467" spans="1:23" x14ac:dyDescent="0.2">
      <c r="A467" s="56" t="s">
        <v>15</v>
      </c>
      <c r="B467" s="56" t="s">
        <v>18</v>
      </c>
      <c r="C467" s="57" t="s">
        <v>19</v>
      </c>
      <c r="D467" s="58">
        <v>25</v>
      </c>
      <c r="E467" s="148"/>
      <c r="F467" s="152"/>
      <c r="G467" s="59" t="str">
        <f t="shared" si="111"/>
        <v>B601-B619</v>
      </c>
      <c r="H467" s="58" t="str">
        <f t="shared" ref="H467:H475" si="114">DEC2HEX(HEX2DEC(I466)+1)</f>
        <v>B601</v>
      </c>
      <c r="I467" s="58" t="str">
        <f t="shared" ref="I467:I475" si="115">DEC2HEX(HEX2DEC(H467)+D467-1)</f>
        <v>B619</v>
      </c>
      <c r="J467" s="152"/>
      <c r="K467" s="152"/>
      <c r="L467" s="152"/>
      <c r="M467" s="152"/>
      <c r="N467" s="60" t="s">
        <v>41</v>
      </c>
      <c r="O467" s="62">
        <v>0</v>
      </c>
      <c r="P467" s="61">
        <f t="shared" si="103"/>
        <v>198.24</v>
      </c>
      <c r="Q467" s="144"/>
      <c r="R467" s="146"/>
      <c r="W467" s="54" t="str">
        <f t="shared" si="104"/>
        <v>mkckdvol -dev IBM.2107-75KYB71 -extpool P0 -cap 10017 -eam rotateexts -sam ese -name ckd_KYB71_#h B601-B619</v>
      </c>
    </row>
    <row r="468" spans="1:23" x14ac:dyDescent="0.2">
      <c r="A468" s="56" t="s">
        <v>15</v>
      </c>
      <c r="B468" s="56" t="s">
        <v>23</v>
      </c>
      <c r="C468" s="57" t="s">
        <v>24</v>
      </c>
      <c r="D468" s="58">
        <v>37</v>
      </c>
      <c r="E468" s="148"/>
      <c r="F468" s="152"/>
      <c r="G468" s="59" t="str">
        <f t="shared" si="111"/>
        <v>B61A-B63E</v>
      </c>
      <c r="H468" s="58" t="str">
        <f t="shared" si="114"/>
        <v>B61A</v>
      </c>
      <c r="I468" s="58" t="str">
        <f t="shared" si="115"/>
        <v>B63E</v>
      </c>
      <c r="J468" s="152"/>
      <c r="K468" s="152"/>
      <c r="L468" s="152"/>
      <c r="M468" s="152"/>
      <c r="N468" s="60" t="s">
        <v>41</v>
      </c>
      <c r="O468" s="62">
        <v>0</v>
      </c>
      <c r="P468" s="61">
        <f t="shared" si="103"/>
        <v>1919.03</v>
      </c>
      <c r="Q468" s="144"/>
      <c r="R468" s="146"/>
      <c r="W468" s="54" t="str">
        <f t="shared" si="104"/>
        <v>mkckdvol -dev IBM.2107-75KYB71 -extpool P0 -cap 65520 -eam rotateexts -sam ese -name ckd_KYB71_#h B61A-B63E</v>
      </c>
    </row>
    <row r="469" spans="1:23" x14ac:dyDescent="0.2">
      <c r="A469" s="56" t="s">
        <v>15</v>
      </c>
      <c r="B469" s="56" t="s">
        <v>25</v>
      </c>
      <c r="C469" s="57" t="s">
        <v>26</v>
      </c>
      <c r="D469" s="58">
        <v>65</v>
      </c>
      <c r="E469" s="148"/>
      <c r="F469" s="152"/>
      <c r="G469" s="59" t="str">
        <f t="shared" si="111"/>
        <v>B63F-B67F</v>
      </c>
      <c r="H469" s="58" t="str">
        <f t="shared" si="114"/>
        <v>B63F</v>
      </c>
      <c r="I469" s="58" t="str">
        <f t="shared" si="115"/>
        <v>B67F</v>
      </c>
      <c r="J469" s="152"/>
      <c r="K469" s="152"/>
      <c r="L469" s="152"/>
      <c r="M469" s="152"/>
      <c r="N469" s="60" t="s">
        <v>41</v>
      </c>
      <c r="O469" s="62">
        <v>0</v>
      </c>
      <c r="P469" s="61">
        <f t="shared" si="103"/>
        <v>1685.63</v>
      </c>
      <c r="Q469" s="144"/>
      <c r="R469" s="146"/>
      <c r="W469" s="54" t="str">
        <f t="shared" si="104"/>
        <v>mkckdvol -dev IBM.2107-75KYB71 -extpool P0 -cap 32760 -eam rotateexts -sam ese -name ckd_KYB71_#h B63F-B67F</v>
      </c>
    </row>
    <row r="470" spans="1:23" x14ac:dyDescent="0.2">
      <c r="A470" s="56" t="s">
        <v>15</v>
      </c>
      <c r="B470" s="56" t="s">
        <v>27</v>
      </c>
      <c r="C470" s="57" t="s">
        <v>28</v>
      </c>
      <c r="D470" s="58">
        <v>20</v>
      </c>
      <c r="E470" s="148"/>
      <c r="F470" s="152"/>
      <c r="G470" s="59" t="str">
        <f t="shared" si="111"/>
        <v>B680-B693</v>
      </c>
      <c r="H470" s="58" t="str">
        <f t="shared" si="114"/>
        <v>B680</v>
      </c>
      <c r="I470" s="58" t="str">
        <f t="shared" si="115"/>
        <v>B693</v>
      </c>
      <c r="J470" s="152"/>
      <c r="K470" s="152"/>
      <c r="L470" s="152"/>
      <c r="M470" s="152"/>
      <c r="N470" s="60" t="s">
        <v>41</v>
      </c>
      <c r="O470" s="62">
        <v>0</v>
      </c>
      <c r="P470" s="61">
        <f t="shared" si="103"/>
        <v>52.86</v>
      </c>
      <c r="Q470" s="144"/>
      <c r="R470" s="146"/>
      <c r="W470" s="54" t="str">
        <f t="shared" si="104"/>
        <v>mkckdvol -dev IBM.2107-75KYB71 -extpool P0 -cap 3339 -eam rotateexts -sam ese -name ckd_KYB71_#h B680-B693</v>
      </c>
    </row>
    <row r="471" spans="1:23" x14ac:dyDescent="0.2">
      <c r="A471" s="56" t="s">
        <v>15</v>
      </c>
      <c r="B471" s="56" t="s">
        <v>23</v>
      </c>
      <c r="C471" s="57" t="s">
        <v>24</v>
      </c>
      <c r="D471" s="58">
        <v>39</v>
      </c>
      <c r="E471" s="148"/>
      <c r="F471" s="152"/>
      <c r="G471" s="59" t="str">
        <f t="shared" si="111"/>
        <v>B694-B6BA</v>
      </c>
      <c r="H471" s="58" t="str">
        <f t="shared" si="114"/>
        <v>B694</v>
      </c>
      <c r="I471" s="58" t="str">
        <f t="shared" si="115"/>
        <v>B6BA</v>
      </c>
      <c r="J471" s="152"/>
      <c r="K471" s="152"/>
      <c r="L471" s="152"/>
      <c r="M471" s="152"/>
      <c r="N471" s="60" t="s">
        <v>41</v>
      </c>
      <c r="O471" s="62">
        <v>0</v>
      </c>
      <c r="P471" s="61">
        <f t="shared" si="103"/>
        <v>2022.76</v>
      </c>
      <c r="Q471" s="144"/>
      <c r="R471" s="146"/>
      <c r="W471" s="54" t="str">
        <f t="shared" si="104"/>
        <v>mkckdvol -dev IBM.2107-75KYB71 -extpool P0 -cap 65520 -eam rotateexts -sam ese -name ckd_KYB71_#h B694-B6BA</v>
      </c>
    </row>
    <row r="472" spans="1:23" x14ac:dyDescent="0.2">
      <c r="A472" s="56" t="s">
        <v>15</v>
      </c>
      <c r="B472" s="56" t="s">
        <v>29</v>
      </c>
      <c r="C472" s="57" t="s">
        <v>30</v>
      </c>
      <c r="D472" s="58">
        <v>3</v>
      </c>
      <c r="E472" s="148"/>
      <c r="F472" s="152"/>
      <c r="G472" s="59" t="str">
        <f t="shared" si="111"/>
        <v>B6BB-B6BD</v>
      </c>
      <c r="H472" s="58" t="str">
        <f t="shared" si="114"/>
        <v>B6BB</v>
      </c>
      <c r="I472" s="58" t="str">
        <f t="shared" si="115"/>
        <v>B6BD</v>
      </c>
      <c r="J472" s="152"/>
      <c r="K472" s="152"/>
      <c r="L472" s="152"/>
      <c r="M472" s="152"/>
      <c r="N472" s="60" t="s">
        <v>41</v>
      </c>
      <c r="O472" s="62">
        <v>0</v>
      </c>
      <c r="P472" s="61">
        <f t="shared" si="103"/>
        <v>623.78</v>
      </c>
      <c r="Q472" s="144"/>
      <c r="R472" s="146"/>
      <c r="W472" s="54" t="str">
        <f t="shared" si="104"/>
        <v>mkckdvol -dev IBM.2107-75KYB71 -extpool P0 -cap 262668 -eam rotateexts -sam ese -name ckd_KYB71_#h B6BB-B6BD</v>
      </c>
    </row>
    <row r="473" spans="1:23" x14ac:dyDescent="0.2">
      <c r="A473" s="56" t="s">
        <v>15</v>
      </c>
      <c r="B473" s="56" t="s">
        <v>23</v>
      </c>
      <c r="C473" s="57" t="s">
        <v>24</v>
      </c>
      <c r="D473" s="58">
        <v>12</v>
      </c>
      <c r="E473" s="148"/>
      <c r="F473" s="152"/>
      <c r="G473" s="59" t="str">
        <f t="shared" si="111"/>
        <v>B6BE-B6C9</v>
      </c>
      <c r="H473" s="58" t="str">
        <f t="shared" si="114"/>
        <v>B6BE</v>
      </c>
      <c r="I473" s="58" t="str">
        <f t="shared" si="115"/>
        <v>B6C9</v>
      </c>
      <c r="J473" s="152"/>
      <c r="K473" s="152"/>
      <c r="L473" s="152"/>
      <c r="M473" s="152"/>
      <c r="N473" s="60" t="s">
        <v>41</v>
      </c>
      <c r="O473" s="62">
        <v>0</v>
      </c>
      <c r="P473" s="61">
        <f t="shared" si="103"/>
        <v>622.39</v>
      </c>
      <c r="Q473" s="144"/>
      <c r="R473" s="146"/>
      <c r="W473" s="54" t="str">
        <f t="shared" si="104"/>
        <v>mkckdvol -dev IBM.2107-75KYB71 -extpool P0 -cap 65520 -eam rotateexts -sam ese -name ckd_KYB71_#h B6BE-B6C9</v>
      </c>
    </row>
    <row r="474" spans="1:23" x14ac:dyDescent="0.2">
      <c r="A474" s="56" t="s">
        <v>15</v>
      </c>
      <c r="B474" s="56" t="s">
        <v>29</v>
      </c>
      <c r="C474" s="57" t="s">
        <v>30</v>
      </c>
      <c r="D474" s="58">
        <v>3</v>
      </c>
      <c r="E474" s="148"/>
      <c r="F474" s="152"/>
      <c r="G474" s="59" t="str">
        <f t="shared" si="111"/>
        <v>B6CA-B6CC</v>
      </c>
      <c r="H474" s="58" t="str">
        <f t="shared" si="114"/>
        <v>B6CA</v>
      </c>
      <c r="I474" s="58" t="str">
        <f t="shared" si="115"/>
        <v>B6CC</v>
      </c>
      <c r="J474" s="152"/>
      <c r="K474" s="152"/>
      <c r="L474" s="152"/>
      <c r="M474" s="152"/>
      <c r="N474" s="60" t="s">
        <v>41</v>
      </c>
      <c r="O474" s="62">
        <v>0</v>
      </c>
      <c r="P474" s="61">
        <f t="shared" si="103"/>
        <v>623.78</v>
      </c>
      <c r="Q474" s="144"/>
      <c r="R474" s="146"/>
      <c r="W474" s="54" t="str">
        <f t="shared" si="104"/>
        <v>mkckdvol -dev IBM.2107-75KYB71 -extpool P0 -cap 262668 -eam rotateexts -sam ese -name ckd_KYB71_#h B6CA-B6CC</v>
      </c>
    </row>
    <row r="475" spans="1:23" s="25" customFormat="1" ht="12.75" customHeight="1" x14ac:dyDescent="0.2">
      <c r="A475" s="26" t="s">
        <v>15</v>
      </c>
      <c r="B475" s="26" t="s">
        <v>23</v>
      </c>
      <c r="C475" s="27" t="s">
        <v>24</v>
      </c>
      <c r="D475" s="28">
        <v>17</v>
      </c>
      <c r="E475" s="29"/>
      <c r="F475" s="30"/>
      <c r="G475" s="31" t="str">
        <f t="shared" si="111"/>
        <v>B6CD-B6DD</v>
      </c>
      <c r="H475" s="32" t="str">
        <f t="shared" si="114"/>
        <v>B6CD</v>
      </c>
      <c r="I475" s="32" t="str">
        <f t="shared" si="115"/>
        <v>B6DD</v>
      </c>
      <c r="J475" s="31"/>
      <c r="K475" s="33"/>
      <c r="L475" s="34"/>
      <c r="M475" s="33"/>
      <c r="N475" s="31" t="s">
        <v>41</v>
      </c>
      <c r="O475" s="35">
        <v>0</v>
      </c>
      <c r="P475" s="36">
        <f t="shared" si="103"/>
        <v>881.72</v>
      </c>
      <c r="Q475" s="37"/>
      <c r="R475" s="38"/>
      <c r="W475" s="25" t="str">
        <f t="shared" si="104"/>
        <v>mkckdvol -dev IBM.2107-75KYB71 -extpool P0 -cap 65520 -eam rotateexts -sam ese -name ckd_KYB71_#h B6CD-B6DD</v>
      </c>
    </row>
    <row r="476" spans="1:23" x14ac:dyDescent="0.2">
      <c r="A476" s="56" t="s">
        <v>15</v>
      </c>
      <c r="B476" s="56" t="s">
        <v>16</v>
      </c>
      <c r="C476" s="57" t="s">
        <v>17</v>
      </c>
      <c r="D476" s="58">
        <v>1</v>
      </c>
      <c r="E476" s="147">
        <v>222</v>
      </c>
      <c r="F476" s="147" t="str">
        <f>DEC2HEX(HEX2DEC(F466)+1)</f>
        <v>B7</v>
      </c>
      <c r="G476" s="59" t="str">
        <f t="shared" si="111"/>
        <v>B700-B700</v>
      </c>
      <c r="H476" s="58" t="str">
        <f>DEC2HEX(HEX2DEC(H466)+256)</f>
        <v>B700</v>
      </c>
      <c r="I476" s="58" t="str">
        <f>DEC2HEX(HEX2DEC(I466)+256)</f>
        <v>B700</v>
      </c>
      <c r="J476" s="147" t="str">
        <f>DEC2HEX(HEX2DEC(J466)+256)</f>
        <v>77E0</v>
      </c>
      <c r="K476" s="147" t="str">
        <f>DEC2HEX(HEX2DEC(K466)+256)</f>
        <v>77FF</v>
      </c>
      <c r="L476" s="147">
        <f>(HEX2DEC(K476)-HEX2DEC(J476))+1</f>
        <v>32</v>
      </c>
      <c r="M476" s="147" t="str">
        <f>DEC2HEX(HEX2DEC(M466)+256)</f>
        <v>770E</v>
      </c>
      <c r="N476" s="60" t="s">
        <v>41</v>
      </c>
      <c r="O476" s="59" t="s">
        <v>16</v>
      </c>
      <c r="P476" s="61">
        <f t="shared" si="103"/>
        <v>0.88</v>
      </c>
      <c r="Q476" s="143">
        <f>SUM(P476:P484)</f>
        <v>7749.35</v>
      </c>
      <c r="R476" s="145" t="s">
        <v>136</v>
      </c>
      <c r="W476" s="54" t="str">
        <f t="shared" si="104"/>
        <v>mkckdvol -dev IBM.2107-75KYB71 -extpool P1 -cap 1113 -eam rotateexts -sam ese -name ckd_KYB71_#h B700-B700</v>
      </c>
    </row>
    <row r="477" spans="1:23" x14ac:dyDescent="0.2">
      <c r="A477" s="56" t="s">
        <v>15</v>
      </c>
      <c r="B477" s="56" t="s">
        <v>18</v>
      </c>
      <c r="C477" s="57" t="s">
        <v>19</v>
      </c>
      <c r="D477" s="58">
        <v>25</v>
      </c>
      <c r="E477" s="148"/>
      <c r="F477" s="152"/>
      <c r="G477" s="59" t="str">
        <f t="shared" si="111"/>
        <v>B701-B719</v>
      </c>
      <c r="H477" s="58" t="str">
        <f t="shared" ref="H477:H485" si="116">DEC2HEX(HEX2DEC(I476)+1)</f>
        <v>B701</v>
      </c>
      <c r="I477" s="58" t="str">
        <f t="shared" ref="I477:I485" si="117">DEC2HEX(HEX2DEC(H477)+D477-1)</f>
        <v>B719</v>
      </c>
      <c r="J477" s="152"/>
      <c r="K477" s="152"/>
      <c r="L477" s="152"/>
      <c r="M477" s="152"/>
      <c r="N477" s="60" t="s">
        <v>41</v>
      </c>
      <c r="O477" s="62">
        <v>1</v>
      </c>
      <c r="P477" s="61">
        <f t="shared" si="103"/>
        <v>198.24</v>
      </c>
      <c r="Q477" s="144"/>
      <c r="R477" s="146"/>
      <c r="W477" s="54" t="str">
        <f t="shared" si="104"/>
        <v>mkckdvol -dev IBM.2107-75KYB71 -extpool P1 -cap 10017 -eam rotateexts -sam ese -name ckd_KYB71_#h B701-B719</v>
      </c>
    </row>
    <row r="478" spans="1:23" x14ac:dyDescent="0.2">
      <c r="A478" s="56" t="s">
        <v>15</v>
      </c>
      <c r="B478" s="56" t="s">
        <v>23</v>
      </c>
      <c r="C478" s="57" t="s">
        <v>24</v>
      </c>
      <c r="D478" s="58">
        <v>37</v>
      </c>
      <c r="E478" s="148"/>
      <c r="F478" s="152"/>
      <c r="G478" s="59" t="str">
        <f t="shared" si="111"/>
        <v>B71A-B73E</v>
      </c>
      <c r="H478" s="58" t="str">
        <f t="shared" si="116"/>
        <v>B71A</v>
      </c>
      <c r="I478" s="58" t="str">
        <f t="shared" si="117"/>
        <v>B73E</v>
      </c>
      <c r="J478" s="152"/>
      <c r="K478" s="152"/>
      <c r="L478" s="152"/>
      <c r="M478" s="152"/>
      <c r="N478" s="60" t="s">
        <v>41</v>
      </c>
      <c r="O478" s="62">
        <v>1</v>
      </c>
      <c r="P478" s="61">
        <f t="shared" si="103"/>
        <v>1919.03</v>
      </c>
      <c r="Q478" s="144"/>
      <c r="R478" s="146"/>
      <c r="W478" s="54" t="str">
        <f t="shared" si="104"/>
        <v>mkckdvol -dev IBM.2107-75KYB71 -extpool P1 -cap 65520 -eam rotateexts -sam ese -name ckd_KYB71_#h B71A-B73E</v>
      </c>
    </row>
    <row r="479" spans="1:23" x14ac:dyDescent="0.2">
      <c r="A479" s="56" t="s">
        <v>15</v>
      </c>
      <c r="B479" s="56" t="s">
        <v>25</v>
      </c>
      <c r="C479" s="57" t="s">
        <v>26</v>
      </c>
      <c r="D479" s="58">
        <v>65</v>
      </c>
      <c r="E479" s="148"/>
      <c r="F479" s="152"/>
      <c r="G479" s="59" t="str">
        <f t="shared" si="111"/>
        <v>B73F-B77F</v>
      </c>
      <c r="H479" s="58" t="str">
        <f t="shared" si="116"/>
        <v>B73F</v>
      </c>
      <c r="I479" s="58" t="str">
        <f t="shared" si="117"/>
        <v>B77F</v>
      </c>
      <c r="J479" s="152"/>
      <c r="K479" s="152"/>
      <c r="L479" s="152"/>
      <c r="M479" s="152"/>
      <c r="N479" s="60" t="s">
        <v>41</v>
      </c>
      <c r="O479" s="62">
        <v>1</v>
      </c>
      <c r="P479" s="61">
        <f t="shared" si="103"/>
        <v>1685.63</v>
      </c>
      <c r="Q479" s="144"/>
      <c r="R479" s="146"/>
      <c r="W479" s="54" t="str">
        <f t="shared" si="104"/>
        <v>mkckdvol -dev IBM.2107-75KYB71 -extpool P1 -cap 32760 -eam rotateexts -sam ese -name ckd_KYB71_#h B73F-B77F</v>
      </c>
    </row>
    <row r="480" spans="1:23" x14ac:dyDescent="0.2">
      <c r="A480" s="56" t="s">
        <v>15</v>
      </c>
      <c r="B480" s="56" t="s">
        <v>27</v>
      </c>
      <c r="C480" s="57" t="s">
        <v>28</v>
      </c>
      <c r="D480" s="58">
        <v>20</v>
      </c>
      <c r="E480" s="148"/>
      <c r="F480" s="152"/>
      <c r="G480" s="59" t="str">
        <f t="shared" si="111"/>
        <v>B780-B793</v>
      </c>
      <c r="H480" s="58" t="str">
        <f t="shared" si="116"/>
        <v>B780</v>
      </c>
      <c r="I480" s="58" t="str">
        <f t="shared" si="117"/>
        <v>B793</v>
      </c>
      <c r="J480" s="152"/>
      <c r="K480" s="152"/>
      <c r="L480" s="152"/>
      <c r="M480" s="152"/>
      <c r="N480" s="60" t="s">
        <v>41</v>
      </c>
      <c r="O480" s="62">
        <v>1</v>
      </c>
      <c r="P480" s="61">
        <f t="shared" si="103"/>
        <v>52.86</v>
      </c>
      <c r="Q480" s="144"/>
      <c r="R480" s="146"/>
      <c r="W480" s="54" t="str">
        <f t="shared" si="104"/>
        <v>mkckdvol -dev IBM.2107-75KYB71 -extpool P1 -cap 3339 -eam rotateexts -sam ese -name ckd_KYB71_#h B780-B793</v>
      </c>
    </row>
    <row r="481" spans="1:23" x14ac:dyDescent="0.2">
      <c r="A481" s="56" t="s">
        <v>15</v>
      </c>
      <c r="B481" s="56" t="s">
        <v>23</v>
      </c>
      <c r="C481" s="57" t="s">
        <v>24</v>
      </c>
      <c r="D481" s="58">
        <v>39</v>
      </c>
      <c r="E481" s="148"/>
      <c r="F481" s="152"/>
      <c r="G481" s="59" t="str">
        <f t="shared" si="111"/>
        <v>B794-B7BA</v>
      </c>
      <c r="H481" s="58" t="str">
        <f t="shared" si="116"/>
        <v>B794</v>
      </c>
      <c r="I481" s="58" t="str">
        <f t="shared" si="117"/>
        <v>B7BA</v>
      </c>
      <c r="J481" s="152"/>
      <c r="K481" s="152"/>
      <c r="L481" s="152"/>
      <c r="M481" s="152"/>
      <c r="N481" s="60" t="s">
        <v>41</v>
      </c>
      <c r="O481" s="62">
        <v>1</v>
      </c>
      <c r="P481" s="61">
        <f t="shared" si="103"/>
        <v>2022.76</v>
      </c>
      <c r="Q481" s="144"/>
      <c r="R481" s="146"/>
      <c r="W481" s="54" t="str">
        <f t="shared" si="104"/>
        <v>mkckdvol -dev IBM.2107-75KYB71 -extpool P1 -cap 65520 -eam rotateexts -sam ese -name ckd_KYB71_#h B794-B7BA</v>
      </c>
    </row>
    <row r="482" spans="1:23" x14ac:dyDescent="0.2">
      <c r="A482" s="56" t="s">
        <v>15</v>
      </c>
      <c r="B482" s="56" t="s">
        <v>29</v>
      </c>
      <c r="C482" s="57" t="s">
        <v>30</v>
      </c>
      <c r="D482" s="58">
        <v>3</v>
      </c>
      <c r="E482" s="148"/>
      <c r="F482" s="152"/>
      <c r="G482" s="59" t="str">
        <f t="shared" si="111"/>
        <v>B7BB-B7BD</v>
      </c>
      <c r="H482" s="58" t="str">
        <f t="shared" si="116"/>
        <v>B7BB</v>
      </c>
      <c r="I482" s="58" t="str">
        <f t="shared" si="117"/>
        <v>B7BD</v>
      </c>
      <c r="J482" s="152"/>
      <c r="K482" s="152"/>
      <c r="L482" s="152"/>
      <c r="M482" s="152"/>
      <c r="N482" s="60" t="s">
        <v>41</v>
      </c>
      <c r="O482" s="62">
        <v>1</v>
      </c>
      <c r="P482" s="61">
        <f t="shared" si="103"/>
        <v>623.78</v>
      </c>
      <c r="Q482" s="144"/>
      <c r="R482" s="146"/>
      <c r="W482" s="54" t="str">
        <f t="shared" si="104"/>
        <v>mkckdvol -dev IBM.2107-75KYB71 -extpool P1 -cap 262668 -eam rotateexts -sam ese -name ckd_KYB71_#h B7BB-B7BD</v>
      </c>
    </row>
    <row r="483" spans="1:23" x14ac:dyDescent="0.2">
      <c r="A483" s="56" t="s">
        <v>15</v>
      </c>
      <c r="B483" s="56" t="s">
        <v>23</v>
      </c>
      <c r="C483" s="57" t="s">
        <v>24</v>
      </c>
      <c r="D483" s="58">
        <v>12</v>
      </c>
      <c r="E483" s="148"/>
      <c r="F483" s="152"/>
      <c r="G483" s="59" t="str">
        <f t="shared" si="111"/>
        <v>B7BE-B7C9</v>
      </c>
      <c r="H483" s="58" t="str">
        <f t="shared" si="116"/>
        <v>B7BE</v>
      </c>
      <c r="I483" s="58" t="str">
        <f t="shared" si="117"/>
        <v>B7C9</v>
      </c>
      <c r="J483" s="152"/>
      <c r="K483" s="152"/>
      <c r="L483" s="152"/>
      <c r="M483" s="152"/>
      <c r="N483" s="60" t="s">
        <v>41</v>
      </c>
      <c r="O483" s="62">
        <v>1</v>
      </c>
      <c r="P483" s="61">
        <f t="shared" si="103"/>
        <v>622.39</v>
      </c>
      <c r="Q483" s="144"/>
      <c r="R483" s="146"/>
      <c r="W483" s="54" t="str">
        <f t="shared" si="104"/>
        <v>mkckdvol -dev IBM.2107-75KYB71 -extpool P1 -cap 65520 -eam rotateexts -sam ese -name ckd_KYB71_#h B7BE-B7C9</v>
      </c>
    </row>
    <row r="484" spans="1:23" x14ac:dyDescent="0.2">
      <c r="A484" s="56" t="s">
        <v>15</v>
      </c>
      <c r="B484" s="56" t="s">
        <v>29</v>
      </c>
      <c r="C484" s="57" t="s">
        <v>30</v>
      </c>
      <c r="D484" s="58">
        <v>3</v>
      </c>
      <c r="E484" s="148"/>
      <c r="F484" s="152"/>
      <c r="G484" s="59" t="str">
        <f t="shared" si="111"/>
        <v>B7CA-B7CC</v>
      </c>
      <c r="H484" s="58" t="str">
        <f t="shared" si="116"/>
        <v>B7CA</v>
      </c>
      <c r="I484" s="58" t="str">
        <f t="shared" si="117"/>
        <v>B7CC</v>
      </c>
      <c r="J484" s="152"/>
      <c r="K484" s="152"/>
      <c r="L484" s="152"/>
      <c r="M484" s="152"/>
      <c r="N484" s="60" t="s">
        <v>41</v>
      </c>
      <c r="O484" s="62">
        <v>1</v>
      </c>
      <c r="P484" s="61">
        <f t="shared" si="103"/>
        <v>623.78</v>
      </c>
      <c r="Q484" s="144"/>
      <c r="R484" s="146"/>
      <c r="W484" s="54" t="str">
        <f t="shared" si="104"/>
        <v>mkckdvol -dev IBM.2107-75KYB71 -extpool P1 -cap 262668 -eam rotateexts -sam ese -name ckd_KYB71_#h B7CA-B7CC</v>
      </c>
    </row>
    <row r="485" spans="1:23" s="25" customFormat="1" ht="12.75" customHeight="1" x14ac:dyDescent="0.2">
      <c r="A485" s="26" t="s">
        <v>15</v>
      </c>
      <c r="B485" s="26" t="s">
        <v>23</v>
      </c>
      <c r="C485" s="27" t="s">
        <v>24</v>
      </c>
      <c r="D485" s="28">
        <v>17</v>
      </c>
      <c r="E485" s="29"/>
      <c r="F485" s="30"/>
      <c r="G485" s="31" t="str">
        <f t="shared" si="111"/>
        <v>B7CD-B7DD</v>
      </c>
      <c r="H485" s="32" t="str">
        <f t="shared" si="116"/>
        <v>B7CD</v>
      </c>
      <c r="I485" s="32" t="str">
        <f t="shared" si="117"/>
        <v>B7DD</v>
      </c>
      <c r="J485" s="31"/>
      <c r="K485" s="33"/>
      <c r="L485" s="34"/>
      <c r="M485" s="33"/>
      <c r="N485" s="31" t="s">
        <v>41</v>
      </c>
      <c r="O485" s="35">
        <v>1</v>
      </c>
      <c r="P485" s="36">
        <f t="shared" si="103"/>
        <v>881.72</v>
      </c>
      <c r="Q485" s="37"/>
      <c r="R485" s="38"/>
      <c r="W485" s="25" t="str">
        <f t="shared" si="104"/>
        <v>mkckdvol -dev IBM.2107-75KYB71 -extpool P1 -cap 65520 -eam rotateexts -sam ese -name ckd_KYB71_#h B7CD-B7DD</v>
      </c>
    </row>
    <row r="486" spans="1:23" x14ac:dyDescent="0.2">
      <c r="A486" s="56" t="s">
        <v>15</v>
      </c>
      <c r="B486" s="56" t="s">
        <v>16</v>
      </c>
      <c r="C486" s="57" t="s">
        <v>17</v>
      </c>
      <c r="D486" s="58">
        <v>1</v>
      </c>
      <c r="E486" s="147">
        <v>224</v>
      </c>
      <c r="F486" s="149" t="s">
        <v>100</v>
      </c>
      <c r="G486" s="59" t="str">
        <f t="shared" si="111"/>
        <v>B800-B800</v>
      </c>
      <c r="H486" s="58" t="s">
        <v>129</v>
      </c>
      <c r="I486" s="58" t="s">
        <v>129</v>
      </c>
      <c r="J486" s="149" t="s">
        <v>121</v>
      </c>
      <c r="K486" s="147" t="s">
        <v>48</v>
      </c>
      <c r="L486" s="147">
        <f>(HEX2DEC(K486)-HEX2DEC(J486))+1</f>
        <v>32</v>
      </c>
      <c r="M486" s="147" t="s">
        <v>135</v>
      </c>
      <c r="N486" s="60" t="s">
        <v>41</v>
      </c>
      <c r="O486" s="59" t="s">
        <v>22</v>
      </c>
      <c r="P486" s="61">
        <f t="shared" si="103"/>
        <v>0.88</v>
      </c>
      <c r="Q486" s="143">
        <f>SUM(P486:P487)</f>
        <v>11566.92</v>
      </c>
      <c r="R486" s="145" t="s">
        <v>136</v>
      </c>
      <c r="W486" s="54" t="str">
        <f t="shared" si="104"/>
        <v>mkckdvol -dev IBM.2107-75KYB71 -extpool P0 -cap 1113 -eam rotateexts -sam ese -name ckd_KYB71_#h B800-B800</v>
      </c>
    </row>
    <row r="487" spans="1:23" x14ac:dyDescent="0.2">
      <c r="A487" s="56" t="s">
        <v>15</v>
      </c>
      <c r="B487" s="56" t="s">
        <v>23</v>
      </c>
      <c r="C487" s="57" t="s">
        <v>24</v>
      </c>
      <c r="D487" s="58">
        <v>223</v>
      </c>
      <c r="E487" s="148"/>
      <c r="F487" s="150"/>
      <c r="G487" s="59" t="str">
        <f t="shared" si="111"/>
        <v>B801-B8DF</v>
      </c>
      <c r="H487" s="58" t="str">
        <f>DEC2HEX(HEX2DEC(I486)+1)</f>
        <v>B801</v>
      </c>
      <c r="I487" s="58" t="str">
        <f>DEC2HEX(HEX2DEC(H487)+D487-1)</f>
        <v>B8DF</v>
      </c>
      <c r="J487" s="150"/>
      <c r="K487" s="152"/>
      <c r="L487" s="152"/>
      <c r="M487" s="152"/>
      <c r="N487" s="60" t="s">
        <v>41</v>
      </c>
      <c r="O487" s="62">
        <v>0</v>
      </c>
      <c r="P487" s="61">
        <f t="shared" si="103"/>
        <v>11566.04</v>
      </c>
      <c r="Q487" s="144"/>
      <c r="R487" s="146"/>
      <c r="W487" s="54" t="str">
        <f t="shared" si="104"/>
        <v>mkckdvol -dev IBM.2107-75KYB71 -extpool P0 -cap 65520 -eam rotateexts -sam ese -name ckd_KYB71_#h B801-B8DF</v>
      </c>
    </row>
    <row r="488" spans="1:23" x14ac:dyDescent="0.2">
      <c r="A488" s="56" t="s">
        <v>15</v>
      </c>
      <c r="B488" s="56" t="s">
        <v>16</v>
      </c>
      <c r="C488" s="57" t="s">
        <v>17</v>
      </c>
      <c r="D488" s="58">
        <v>1</v>
      </c>
      <c r="E488" s="147">
        <f>SUM(D488:D489)</f>
        <v>222</v>
      </c>
      <c r="F488" s="149" t="s">
        <v>100</v>
      </c>
      <c r="G488" s="59" t="str">
        <f t="shared" si="111"/>
        <v>B900-B900</v>
      </c>
      <c r="H488" s="58" t="str">
        <f>DEC2HEX(HEX2DEC(H486)+256)</f>
        <v>B900</v>
      </c>
      <c r="I488" s="58" t="str">
        <f>DEC2HEX(HEX2DEC(I486)+256)</f>
        <v>B900</v>
      </c>
      <c r="J488" s="149" t="s">
        <v>134</v>
      </c>
      <c r="K488" s="147" t="s">
        <v>133</v>
      </c>
      <c r="L488" s="147">
        <f>(HEX2DEC(K488)-HEX2DEC(J488))+1</f>
        <v>32</v>
      </c>
      <c r="M488" s="147" t="s">
        <v>132</v>
      </c>
      <c r="N488" s="60" t="s">
        <v>41</v>
      </c>
      <c r="O488" s="59" t="s">
        <v>16</v>
      </c>
      <c r="P488" s="61">
        <f t="shared" si="103"/>
        <v>0.88</v>
      </c>
      <c r="Q488" s="143">
        <f>SUM(P488:P489)</f>
        <v>11463.179999999998</v>
      </c>
      <c r="R488" s="145" t="s">
        <v>136</v>
      </c>
      <c r="W488" s="54" t="str">
        <f t="shared" si="104"/>
        <v>mkckdvol -dev IBM.2107-75KYB71 -extpool P1 -cap 1113 -eam rotateexts -sam ese -name ckd_KYB71_#h B900-B900</v>
      </c>
    </row>
    <row r="489" spans="1:23" x14ac:dyDescent="0.2">
      <c r="A489" s="56" t="s">
        <v>15</v>
      </c>
      <c r="B489" s="56" t="s">
        <v>23</v>
      </c>
      <c r="C489" s="57" t="s">
        <v>24</v>
      </c>
      <c r="D489" s="97">
        <v>221</v>
      </c>
      <c r="E489" s="148"/>
      <c r="F489" s="150"/>
      <c r="G489" s="59" t="str">
        <f t="shared" si="111"/>
        <v>B901-B9DD</v>
      </c>
      <c r="H489" s="58" t="str">
        <f>DEC2HEX(HEX2DEC(I488)+1)</f>
        <v>B901</v>
      </c>
      <c r="I489" s="58" t="str">
        <f>DEC2HEX(HEX2DEC(H489)+D489-1)</f>
        <v>B9DD</v>
      </c>
      <c r="J489" s="150"/>
      <c r="K489" s="152"/>
      <c r="L489" s="152"/>
      <c r="M489" s="152"/>
      <c r="N489" s="60" t="s">
        <v>41</v>
      </c>
      <c r="O489" s="62">
        <v>1</v>
      </c>
      <c r="P489" s="61">
        <f t="shared" si="103"/>
        <v>11462.3</v>
      </c>
      <c r="Q489" s="144"/>
      <c r="R489" s="146"/>
      <c r="W489" s="54" t="str">
        <f t="shared" si="104"/>
        <v>mkckdvol -dev IBM.2107-75KYB71 -extpool P1 -cap 65520 -eam rotateexts -sam ese -name ckd_KYB71_#h B901-B9DD</v>
      </c>
    </row>
    <row r="490" spans="1:23" x14ac:dyDescent="0.2">
      <c r="A490" s="107"/>
      <c r="B490" s="107"/>
      <c r="C490" s="108"/>
      <c r="D490" s="109"/>
      <c r="E490" s="110"/>
      <c r="F490" s="111"/>
      <c r="G490" s="112"/>
      <c r="H490" s="109"/>
      <c r="I490" s="109"/>
      <c r="J490" s="111"/>
      <c r="K490" s="113"/>
      <c r="L490" s="113"/>
      <c r="M490" s="113"/>
      <c r="N490" s="114"/>
      <c r="O490" s="115"/>
      <c r="P490" s="116"/>
      <c r="Q490" s="117"/>
      <c r="R490" s="118"/>
      <c r="W490" s="54"/>
    </row>
    <row r="491" spans="1:23" ht="13.15" customHeight="1" x14ac:dyDescent="0.2">
      <c r="A491" s="56" t="s">
        <v>15</v>
      </c>
      <c r="B491" s="56" t="s">
        <v>16</v>
      </c>
      <c r="C491" s="57" t="s">
        <v>17</v>
      </c>
      <c r="D491" s="58">
        <v>1</v>
      </c>
      <c r="E491" s="147">
        <v>222</v>
      </c>
      <c r="F491" s="149" t="s">
        <v>60</v>
      </c>
      <c r="G491" s="59" t="str">
        <f t="shared" si="111"/>
        <v>A000-A000</v>
      </c>
      <c r="H491" s="58" t="s">
        <v>128</v>
      </c>
      <c r="I491" s="58" t="s">
        <v>128</v>
      </c>
      <c r="J491" s="149" t="s">
        <v>120</v>
      </c>
      <c r="K491" s="147" t="s">
        <v>40</v>
      </c>
      <c r="L491" s="147">
        <f>(HEX2DEC(K491)-HEX2DEC(J491))+1</f>
        <v>32</v>
      </c>
      <c r="M491" s="147" t="s">
        <v>137</v>
      </c>
      <c r="N491" s="60" t="s">
        <v>41</v>
      </c>
      <c r="O491" s="59" t="s">
        <v>22</v>
      </c>
      <c r="P491" s="61">
        <f t="shared" ref="P491:P555" si="118">ROUND((C491*D491*GiBcyl),2)</f>
        <v>0.88</v>
      </c>
      <c r="Q491" s="143">
        <f>SUM(P491:P499)</f>
        <v>7904.94</v>
      </c>
      <c r="R491" s="153" t="s">
        <v>214</v>
      </c>
      <c r="W491" s="54" t="str">
        <f t="shared" ref="W491:W555" si="119">CONCATENATE("mkckdvol -dev IBM.2107-75",$S$1," -extpool P",O491," -cap ",C491," -eam rotateexts -sam ese -name ckd_",$S$1,"_#h ",G491)</f>
        <v>mkckdvol -dev IBM.2107-75KYB71 -extpool P0 -cap 1113 -eam rotateexts -sam ese -name ckd_KYB71_#h A000-A000</v>
      </c>
    </row>
    <row r="492" spans="1:23" ht="13.15" customHeight="1" x14ac:dyDescent="0.2">
      <c r="A492" s="56" t="s">
        <v>15</v>
      </c>
      <c r="B492" s="56" t="s">
        <v>18</v>
      </c>
      <c r="C492" s="57" t="s">
        <v>19</v>
      </c>
      <c r="D492" s="58">
        <v>25</v>
      </c>
      <c r="E492" s="148"/>
      <c r="F492" s="150"/>
      <c r="G492" s="59" t="str">
        <f t="shared" si="111"/>
        <v>A001-A019</v>
      </c>
      <c r="H492" s="58" t="str">
        <f t="shared" ref="H492:H500" si="120">DEC2HEX(HEX2DEC(I491)+1)</f>
        <v>A001</v>
      </c>
      <c r="I492" s="58" t="str">
        <f t="shared" ref="I492:I500" si="121">DEC2HEX(HEX2DEC(H492)+D492-1)</f>
        <v>A019</v>
      </c>
      <c r="J492" s="150"/>
      <c r="K492" s="151"/>
      <c r="L492" s="152"/>
      <c r="M492" s="151"/>
      <c r="N492" s="60" t="s">
        <v>41</v>
      </c>
      <c r="O492" s="62">
        <v>0</v>
      </c>
      <c r="P492" s="61">
        <f t="shared" si="118"/>
        <v>198.24</v>
      </c>
      <c r="Q492" s="144"/>
      <c r="R492" s="154"/>
      <c r="W492" s="54" t="str">
        <f t="shared" si="119"/>
        <v>mkckdvol -dev IBM.2107-75KYB71 -extpool P0 -cap 10017 -eam rotateexts -sam ese -name ckd_KYB71_#h A001-A019</v>
      </c>
    </row>
    <row r="493" spans="1:23" ht="13.15" customHeight="1" x14ac:dyDescent="0.2">
      <c r="A493" s="56" t="s">
        <v>15</v>
      </c>
      <c r="B493" s="56" t="s">
        <v>23</v>
      </c>
      <c r="C493" s="57" t="s">
        <v>24</v>
      </c>
      <c r="D493" s="58">
        <v>37</v>
      </c>
      <c r="E493" s="148"/>
      <c r="F493" s="150"/>
      <c r="G493" s="59" t="str">
        <f t="shared" si="111"/>
        <v>A01A-A03E</v>
      </c>
      <c r="H493" s="58" t="str">
        <f t="shared" si="120"/>
        <v>A01A</v>
      </c>
      <c r="I493" s="58" t="str">
        <f t="shared" si="121"/>
        <v>A03E</v>
      </c>
      <c r="J493" s="150"/>
      <c r="K493" s="151"/>
      <c r="L493" s="152"/>
      <c r="M493" s="151"/>
      <c r="N493" s="60" t="s">
        <v>41</v>
      </c>
      <c r="O493" s="62">
        <v>0</v>
      </c>
      <c r="P493" s="61">
        <f t="shared" si="118"/>
        <v>1919.03</v>
      </c>
      <c r="Q493" s="144"/>
      <c r="R493" s="154"/>
      <c r="W493" s="54" t="str">
        <f t="shared" si="119"/>
        <v>mkckdvol -dev IBM.2107-75KYB71 -extpool P0 -cap 65520 -eam rotateexts -sam ese -name ckd_KYB71_#h A01A-A03E</v>
      </c>
    </row>
    <row r="494" spans="1:23" ht="13.15" customHeight="1" x14ac:dyDescent="0.2">
      <c r="A494" s="56" t="s">
        <v>15</v>
      </c>
      <c r="B494" s="56" t="s">
        <v>25</v>
      </c>
      <c r="C494" s="57" t="s">
        <v>26</v>
      </c>
      <c r="D494" s="58">
        <v>65</v>
      </c>
      <c r="E494" s="148"/>
      <c r="F494" s="150"/>
      <c r="G494" s="59" t="str">
        <f t="shared" si="111"/>
        <v>A03F-A07F</v>
      </c>
      <c r="H494" s="58" t="str">
        <f t="shared" si="120"/>
        <v>A03F</v>
      </c>
      <c r="I494" s="58" t="str">
        <f t="shared" si="121"/>
        <v>A07F</v>
      </c>
      <c r="J494" s="150"/>
      <c r="K494" s="151"/>
      <c r="L494" s="152"/>
      <c r="M494" s="151"/>
      <c r="N494" s="60" t="s">
        <v>41</v>
      </c>
      <c r="O494" s="62">
        <v>0</v>
      </c>
      <c r="P494" s="61">
        <f t="shared" si="118"/>
        <v>1685.63</v>
      </c>
      <c r="Q494" s="144"/>
      <c r="R494" s="154"/>
      <c r="W494" s="54" t="str">
        <f t="shared" si="119"/>
        <v>mkckdvol -dev IBM.2107-75KYB71 -extpool P0 -cap 32760 -eam rotateexts -sam ese -name ckd_KYB71_#h A03F-A07F</v>
      </c>
    </row>
    <row r="495" spans="1:23" ht="13.15" customHeight="1" x14ac:dyDescent="0.2">
      <c r="A495" s="56" t="s">
        <v>15</v>
      </c>
      <c r="B495" s="56" t="s">
        <v>27</v>
      </c>
      <c r="C495" s="57" t="s">
        <v>28</v>
      </c>
      <c r="D495" s="58">
        <v>20</v>
      </c>
      <c r="E495" s="148"/>
      <c r="F495" s="150"/>
      <c r="G495" s="59" t="str">
        <f t="shared" si="111"/>
        <v>A080-A093</v>
      </c>
      <c r="H495" s="58" t="str">
        <f t="shared" si="120"/>
        <v>A080</v>
      </c>
      <c r="I495" s="58" t="str">
        <f t="shared" si="121"/>
        <v>A093</v>
      </c>
      <c r="J495" s="150"/>
      <c r="K495" s="151"/>
      <c r="L495" s="152"/>
      <c r="M495" s="151"/>
      <c r="N495" s="60" t="s">
        <v>41</v>
      </c>
      <c r="O495" s="62">
        <v>0</v>
      </c>
      <c r="P495" s="61">
        <f t="shared" si="118"/>
        <v>52.86</v>
      </c>
      <c r="Q495" s="144"/>
      <c r="R495" s="154"/>
      <c r="W495" s="54" t="str">
        <f t="shared" si="119"/>
        <v>mkckdvol -dev IBM.2107-75KYB71 -extpool P0 -cap 3339 -eam rotateexts -sam ese -name ckd_KYB71_#h A080-A093</v>
      </c>
    </row>
    <row r="496" spans="1:23" ht="13.15" customHeight="1" x14ac:dyDescent="0.2">
      <c r="A496" s="56" t="s">
        <v>15</v>
      </c>
      <c r="B496" s="56" t="s">
        <v>23</v>
      </c>
      <c r="C496" s="57" t="s">
        <v>24</v>
      </c>
      <c r="D496" s="58">
        <v>39</v>
      </c>
      <c r="E496" s="148"/>
      <c r="F496" s="150"/>
      <c r="G496" s="59" t="str">
        <f t="shared" si="111"/>
        <v>A094-A0BA</v>
      </c>
      <c r="H496" s="58" t="str">
        <f t="shared" si="120"/>
        <v>A094</v>
      </c>
      <c r="I496" s="58" t="str">
        <f t="shared" si="121"/>
        <v>A0BA</v>
      </c>
      <c r="J496" s="150"/>
      <c r="K496" s="151"/>
      <c r="L496" s="152"/>
      <c r="M496" s="151"/>
      <c r="N496" s="60" t="s">
        <v>41</v>
      </c>
      <c r="O496" s="62">
        <v>0</v>
      </c>
      <c r="P496" s="61">
        <f t="shared" si="118"/>
        <v>2022.76</v>
      </c>
      <c r="Q496" s="144"/>
      <c r="R496" s="154"/>
      <c r="W496" s="54" t="str">
        <f t="shared" si="119"/>
        <v>mkckdvol -dev IBM.2107-75KYB71 -extpool P0 -cap 65520 -eam rotateexts -sam ese -name ckd_KYB71_#h A094-A0BA</v>
      </c>
    </row>
    <row r="497" spans="1:23" ht="13.15" customHeight="1" x14ac:dyDescent="0.2">
      <c r="A497" s="56" t="s">
        <v>15</v>
      </c>
      <c r="B497" s="56" t="s">
        <v>29</v>
      </c>
      <c r="C497" s="57" t="s">
        <v>30</v>
      </c>
      <c r="D497" s="58">
        <v>3</v>
      </c>
      <c r="E497" s="148"/>
      <c r="F497" s="150"/>
      <c r="G497" s="59" t="str">
        <f t="shared" si="111"/>
        <v>A0BB-A0BD</v>
      </c>
      <c r="H497" s="58" t="str">
        <f t="shared" si="120"/>
        <v>A0BB</v>
      </c>
      <c r="I497" s="58" t="str">
        <f t="shared" si="121"/>
        <v>A0BD</v>
      </c>
      <c r="J497" s="150"/>
      <c r="K497" s="151"/>
      <c r="L497" s="152"/>
      <c r="M497" s="151"/>
      <c r="N497" s="60" t="s">
        <v>41</v>
      </c>
      <c r="O497" s="62">
        <v>0</v>
      </c>
      <c r="P497" s="61">
        <f t="shared" si="118"/>
        <v>623.78</v>
      </c>
      <c r="Q497" s="144"/>
      <c r="R497" s="154"/>
      <c r="W497" s="54" t="str">
        <f t="shared" si="119"/>
        <v>mkckdvol -dev IBM.2107-75KYB71 -extpool P0 -cap 262668 -eam rotateexts -sam ese -name ckd_KYB71_#h A0BB-A0BD</v>
      </c>
    </row>
    <row r="498" spans="1:23" ht="13.15" customHeight="1" x14ac:dyDescent="0.2">
      <c r="A498" s="56" t="s">
        <v>15</v>
      </c>
      <c r="B498" s="56" t="s">
        <v>23</v>
      </c>
      <c r="C498" s="57" t="s">
        <v>24</v>
      </c>
      <c r="D498" s="58">
        <v>15</v>
      </c>
      <c r="E498" s="148"/>
      <c r="F498" s="150"/>
      <c r="G498" s="59" t="str">
        <f t="shared" si="111"/>
        <v>A0BE-A0CC</v>
      </c>
      <c r="H498" s="58" t="str">
        <f t="shared" si="120"/>
        <v>A0BE</v>
      </c>
      <c r="I498" s="58" t="str">
        <f t="shared" si="121"/>
        <v>A0CC</v>
      </c>
      <c r="J498" s="150"/>
      <c r="K498" s="151"/>
      <c r="L498" s="152"/>
      <c r="M498" s="151"/>
      <c r="N498" s="60" t="s">
        <v>41</v>
      </c>
      <c r="O498" s="62">
        <v>0</v>
      </c>
      <c r="P498" s="61">
        <f t="shared" si="118"/>
        <v>777.98</v>
      </c>
      <c r="Q498" s="144"/>
      <c r="R498" s="154"/>
      <c r="W498" s="54" t="str">
        <f t="shared" si="119"/>
        <v>mkckdvol -dev IBM.2107-75KYB71 -extpool P0 -cap 65520 -eam rotateexts -sam ese -name ckd_KYB71_#h A0BE-A0CC</v>
      </c>
    </row>
    <row r="499" spans="1:23" ht="13.15" customHeight="1" x14ac:dyDescent="0.2">
      <c r="A499" s="56" t="s">
        <v>15</v>
      </c>
      <c r="B499" s="56" t="s">
        <v>29</v>
      </c>
      <c r="C499" s="57" t="s">
        <v>30</v>
      </c>
      <c r="D499" s="58">
        <v>3</v>
      </c>
      <c r="E499" s="148"/>
      <c r="F499" s="150"/>
      <c r="G499" s="59" t="str">
        <f t="shared" si="111"/>
        <v>A0CD-A0CF</v>
      </c>
      <c r="H499" s="58" t="str">
        <f t="shared" si="120"/>
        <v>A0CD</v>
      </c>
      <c r="I499" s="58" t="str">
        <f t="shared" si="121"/>
        <v>A0CF</v>
      </c>
      <c r="J499" s="150"/>
      <c r="K499" s="151"/>
      <c r="L499" s="152"/>
      <c r="M499" s="151"/>
      <c r="N499" s="60" t="s">
        <v>41</v>
      </c>
      <c r="O499" s="62">
        <v>0</v>
      </c>
      <c r="P499" s="61">
        <f t="shared" si="118"/>
        <v>623.78</v>
      </c>
      <c r="Q499" s="144"/>
      <c r="R499" s="154"/>
      <c r="W499" s="54" t="str">
        <f t="shared" si="119"/>
        <v>mkckdvol -dev IBM.2107-75KYB71 -extpool P0 -cap 262668 -eam rotateexts -sam ese -name ckd_KYB71_#h A0CD-A0CF</v>
      </c>
    </row>
    <row r="500" spans="1:23" s="25" customFormat="1" ht="12.75" customHeight="1" x14ac:dyDescent="0.2">
      <c r="A500" s="26" t="s">
        <v>15</v>
      </c>
      <c r="B500" s="26" t="s">
        <v>23</v>
      </c>
      <c r="C500" s="27" t="s">
        <v>24</v>
      </c>
      <c r="D500" s="28">
        <v>14</v>
      </c>
      <c r="E500" s="29"/>
      <c r="F500" s="30"/>
      <c r="G500" s="31" t="str">
        <f t="shared" si="111"/>
        <v>A0D0-A0DD</v>
      </c>
      <c r="H500" s="32" t="str">
        <f t="shared" si="120"/>
        <v>A0D0</v>
      </c>
      <c r="I500" s="32" t="str">
        <f t="shared" si="121"/>
        <v>A0DD</v>
      </c>
      <c r="J500" s="31"/>
      <c r="K500" s="33"/>
      <c r="L500" s="34"/>
      <c r="M500" s="33"/>
      <c r="N500" s="31" t="s">
        <v>41</v>
      </c>
      <c r="O500" s="35">
        <v>0</v>
      </c>
      <c r="P500" s="36">
        <f t="shared" si="118"/>
        <v>726.12</v>
      </c>
      <c r="Q500" s="37"/>
      <c r="R500" s="38"/>
      <c r="W500" s="25" t="str">
        <f t="shared" si="119"/>
        <v>mkckdvol -dev IBM.2107-75KYB71 -extpool P0 -cap 65520 -eam rotateexts -sam ese -name ckd_KYB71_#h A0D0-A0DD</v>
      </c>
    </row>
    <row r="501" spans="1:23" ht="13.15" customHeight="1" x14ac:dyDescent="0.2">
      <c r="A501" s="56" t="s">
        <v>15</v>
      </c>
      <c r="B501" s="56" t="s">
        <v>16</v>
      </c>
      <c r="C501" s="57" t="s">
        <v>17</v>
      </c>
      <c r="D501" s="58">
        <v>1</v>
      </c>
      <c r="E501" s="147">
        <v>222</v>
      </c>
      <c r="F501" s="147" t="str">
        <f>DEC2HEX(HEX2DEC(F491)+1)</f>
        <v>31</v>
      </c>
      <c r="G501" s="59" t="str">
        <f t="shared" si="111"/>
        <v>A100-A100</v>
      </c>
      <c r="H501" s="58" t="str">
        <f>DEC2HEX(HEX2DEC(H491)+256)</f>
        <v>A100</v>
      </c>
      <c r="I501" s="58" t="str">
        <f>DEC2HEX(HEX2DEC(I491)+256)</f>
        <v>A100</v>
      </c>
      <c r="J501" s="147" t="str">
        <f>DEC2HEX(HEX2DEC(J491)+256)</f>
        <v>61E0</v>
      </c>
      <c r="K501" s="147" t="str">
        <f>DEC2HEX(HEX2DEC(K491)+256)</f>
        <v>61FF</v>
      </c>
      <c r="L501" s="147">
        <f>(HEX2DEC(K501)-HEX2DEC(J501))+1</f>
        <v>32</v>
      </c>
      <c r="M501" s="147" t="str">
        <f>DEC2HEX(HEX2DEC(M491)+256)</f>
        <v>610E</v>
      </c>
      <c r="N501" s="60" t="s">
        <v>41</v>
      </c>
      <c r="O501" s="59" t="s">
        <v>16</v>
      </c>
      <c r="P501" s="61">
        <f t="shared" si="118"/>
        <v>0.88</v>
      </c>
      <c r="Q501" s="143">
        <f>SUM(P501:P509)</f>
        <v>7904.94</v>
      </c>
      <c r="R501" s="153" t="s">
        <v>214</v>
      </c>
      <c r="W501" s="54" t="str">
        <f t="shared" si="119"/>
        <v>mkckdvol -dev IBM.2107-75KYB71 -extpool P1 -cap 1113 -eam rotateexts -sam ese -name ckd_KYB71_#h A100-A100</v>
      </c>
    </row>
    <row r="502" spans="1:23" ht="13.15" customHeight="1" x14ac:dyDescent="0.2">
      <c r="A502" s="56" t="s">
        <v>15</v>
      </c>
      <c r="B502" s="56" t="s">
        <v>18</v>
      </c>
      <c r="C502" s="57" t="s">
        <v>19</v>
      </c>
      <c r="D502" s="58">
        <v>25</v>
      </c>
      <c r="E502" s="148"/>
      <c r="F502" s="152"/>
      <c r="G502" s="59" t="str">
        <f t="shared" si="111"/>
        <v>A101-A119</v>
      </c>
      <c r="H502" s="58" t="str">
        <f t="shared" ref="H502:H510" si="122">DEC2HEX(HEX2DEC(I501)+1)</f>
        <v>A101</v>
      </c>
      <c r="I502" s="58" t="str">
        <f t="shared" ref="I502:I510" si="123">DEC2HEX(HEX2DEC(H502)+D502-1)</f>
        <v>A119</v>
      </c>
      <c r="J502" s="152"/>
      <c r="K502" s="152"/>
      <c r="L502" s="152"/>
      <c r="M502" s="152"/>
      <c r="N502" s="60" t="s">
        <v>41</v>
      </c>
      <c r="O502" s="62">
        <v>1</v>
      </c>
      <c r="P502" s="61">
        <f t="shared" si="118"/>
        <v>198.24</v>
      </c>
      <c r="Q502" s="144"/>
      <c r="R502" s="154"/>
      <c r="W502" s="54" t="str">
        <f t="shared" si="119"/>
        <v>mkckdvol -dev IBM.2107-75KYB71 -extpool P1 -cap 10017 -eam rotateexts -sam ese -name ckd_KYB71_#h A101-A119</v>
      </c>
    </row>
    <row r="503" spans="1:23" ht="13.15" customHeight="1" x14ac:dyDescent="0.2">
      <c r="A503" s="56" t="s">
        <v>15</v>
      </c>
      <c r="B503" s="56" t="s">
        <v>23</v>
      </c>
      <c r="C503" s="57" t="s">
        <v>24</v>
      </c>
      <c r="D503" s="58">
        <v>37</v>
      </c>
      <c r="E503" s="148"/>
      <c r="F503" s="152"/>
      <c r="G503" s="59" t="str">
        <f t="shared" si="111"/>
        <v>A11A-A13E</v>
      </c>
      <c r="H503" s="58" t="str">
        <f t="shared" si="122"/>
        <v>A11A</v>
      </c>
      <c r="I503" s="58" t="str">
        <f t="shared" si="123"/>
        <v>A13E</v>
      </c>
      <c r="J503" s="152"/>
      <c r="K503" s="152"/>
      <c r="L503" s="152"/>
      <c r="M503" s="152"/>
      <c r="N503" s="60" t="s">
        <v>41</v>
      </c>
      <c r="O503" s="62">
        <v>1</v>
      </c>
      <c r="P503" s="61">
        <f t="shared" si="118"/>
        <v>1919.03</v>
      </c>
      <c r="Q503" s="144"/>
      <c r="R503" s="154"/>
      <c r="W503" s="54" t="str">
        <f t="shared" si="119"/>
        <v>mkckdvol -dev IBM.2107-75KYB71 -extpool P1 -cap 65520 -eam rotateexts -sam ese -name ckd_KYB71_#h A11A-A13E</v>
      </c>
    </row>
    <row r="504" spans="1:23" s="63" customFormat="1" x14ac:dyDescent="0.2">
      <c r="A504" s="56" t="s">
        <v>15</v>
      </c>
      <c r="B504" s="56" t="s">
        <v>25</v>
      </c>
      <c r="C504" s="57" t="s">
        <v>26</v>
      </c>
      <c r="D504" s="58">
        <v>65</v>
      </c>
      <c r="E504" s="148"/>
      <c r="F504" s="152"/>
      <c r="G504" s="59" t="str">
        <f t="shared" si="111"/>
        <v>A13F-A17F</v>
      </c>
      <c r="H504" s="58" t="str">
        <f t="shared" si="122"/>
        <v>A13F</v>
      </c>
      <c r="I504" s="58" t="str">
        <f t="shared" si="123"/>
        <v>A17F</v>
      </c>
      <c r="J504" s="152"/>
      <c r="K504" s="152"/>
      <c r="L504" s="152"/>
      <c r="M504" s="152"/>
      <c r="N504" s="60" t="s">
        <v>41</v>
      </c>
      <c r="O504" s="62">
        <v>1</v>
      </c>
      <c r="P504" s="61">
        <f t="shared" si="118"/>
        <v>1685.63</v>
      </c>
      <c r="Q504" s="144"/>
      <c r="R504" s="154"/>
      <c r="W504" s="54" t="str">
        <f t="shared" si="119"/>
        <v>mkckdvol -dev IBM.2107-75KYB71 -extpool P1 -cap 32760 -eam rotateexts -sam ese -name ckd_KYB71_#h A13F-A17F</v>
      </c>
    </row>
    <row r="505" spans="1:23" s="63" customFormat="1" x14ac:dyDescent="0.2">
      <c r="A505" s="56" t="s">
        <v>15</v>
      </c>
      <c r="B505" s="56" t="s">
        <v>27</v>
      </c>
      <c r="C505" s="57" t="s">
        <v>28</v>
      </c>
      <c r="D505" s="58">
        <v>20</v>
      </c>
      <c r="E505" s="148"/>
      <c r="F505" s="152"/>
      <c r="G505" s="59" t="str">
        <f t="shared" si="111"/>
        <v>A180-A193</v>
      </c>
      <c r="H505" s="58" t="str">
        <f t="shared" si="122"/>
        <v>A180</v>
      </c>
      <c r="I505" s="58" t="str">
        <f t="shared" si="123"/>
        <v>A193</v>
      </c>
      <c r="J505" s="152"/>
      <c r="K505" s="152"/>
      <c r="L505" s="152"/>
      <c r="M505" s="152"/>
      <c r="N505" s="60" t="s">
        <v>41</v>
      </c>
      <c r="O505" s="62">
        <v>1</v>
      </c>
      <c r="P505" s="61">
        <f t="shared" si="118"/>
        <v>52.86</v>
      </c>
      <c r="Q505" s="144"/>
      <c r="R505" s="154"/>
      <c r="W505" s="54" t="str">
        <f t="shared" si="119"/>
        <v>mkckdvol -dev IBM.2107-75KYB71 -extpool P1 -cap 3339 -eam rotateexts -sam ese -name ckd_KYB71_#h A180-A193</v>
      </c>
    </row>
    <row r="506" spans="1:23" x14ac:dyDescent="0.2">
      <c r="A506" s="56" t="s">
        <v>15</v>
      </c>
      <c r="B506" s="56" t="s">
        <v>23</v>
      </c>
      <c r="C506" s="57" t="s">
        <v>24</v>
      </c>
      <c r="D506" s="58">
        <v>39</v>
      </c>
      <c r="E506" s="148"/>
      <c r="F506" s="152"/>
      <c r="G506" s="59" t="str">
        <f t="shared" si="111"/>
        <v>A194-A1BA</v>
      </c>
      <c r="H506" s="58" t="str">
        <f t="shared" si="122"/>
        <v>A194</v>
      </c>
      <c r="I506" s="58" t="str">
        <f t="shared" si="123"/>
        <v>A1BA</v>
      </c>
      <c r="J506" s="152"/>
      <c r="K506" s="152"/>
      <c r="L506" s="152"/>
      <c r="M506" s="152"/>
      <c r="N506" s="60" t="s">
        <v>41</v>
      </c>
      <c r="O506" s="62">
        <v>1</v>
      </c>
      <c r="P506" s="61">
        <f t="shared" si="118"/>
        <v>2022.76</v>
      </c>
      <c r="Q506" s="144"/>
      <c r="R506" s="154"/>
      <c r="W506" s="54" t="str">
        <f t="shared" si="119"/>
        <v>mkckdvol -dev IBM.2107-75KYB71 -extpool P1 -cap 65520 -eam rotateexts -sam ese -name ckd_KYB71_#h A194-A1BA</v>
      </c>
    </row>
    <row r="507" spans="1:23" x14ac:dyDescent="0.2">
      <c r="A507" s="56" t="s">
        <v>15</v>
      </c>
      <c r="B507" s="56" t="s">
        <v>29</v>
      </c>
      <c r="C507" s="57" t="s">
        <v>30</v>
      </c>
      <c r="D507" s="58">
        <v>3</v>
      </c>
      <c r="E507" s="148"/>
      <c r="F507" s="152"/>
      <c r="G507" s="59" t="str">
        <f t="shared" si="111"/>
        <v>A1BB-A1BD</v>
      </c>
      <c r="H507" s="58" t="str">
        <f t="shared" si="122"/>
        <v>A1BB</v>
      </c>
      <c r="I507" s="58" t="str">
        <f t="shared" si="123"/>
        <v>A1BD</v>
      </c>
      <c r="J507" s="152"/>
      <c r="K507" s="152"/>
      <c r="L507" s="152"/>
      <c r="M507" s="152"/>
      <c r="N507" s="60" t="s">
        <v>41</v>
      </c>
      <c r="O507" s="62">
        <v>1</v>
      </c>
      <c r="P507" s="61">
        <f t="shared" si="118"/>
        <v>623.78</v>
      </c>
      <c r="Q507" s="144"/>
      <c r="R507" s="154"/>
      <c r="W507" s="54" t="str">
        <f t="shared" si="119"/>
        <v>mkckdvol -dev IBM.2107-75KYB71 -extpool P1 -cap 262668 -eam rotateexts -sam ese -name ckd_KYB71_#h A1BB-A1BD</v>
      </c>
    </row>
    <row r="508" spans="1:23" x14ac:dyDescent="0.2">
      <c r="A508" s="56" t="s">
        <v>15</v>
      </c>
      <c r="B508" s="56" t="s">
        <v>23</v>
      </c>
      <c r="C508" s="57" t="s">
        <v>24</v>
      </c>
      <c r="D508" s="58">
        <v>15</v>
      </c>
      <c r="E508" s="148"/>
      <c r="F508" s="152"/>
      <c r="G508" s="59" t="str">
        <f t="shared" si="111"/>
        <v>A1BE-A1CC</v>
      </c>
      <c r="H508" s="58" t="str">
        <f t="shared" si="122"/>
        <v>A1BE</v>
      </c>
      <c r="I508" s="58" t="str">
        <f t="shared" si="123"/>
        <v>A1CC</v>
      </c>
      <c r="J508" s="152"/>
      <c r="K508" s="152"/>
      <c r="L508" s="152"/>
      <c r="M508" s="152"/>
      <c r="N508" s="60" t="s">
        <v>41</v>
      </c>
      <c r="O508" s="62">
        <v>1</v>
      </c>
      <c r="P508" s="61">
        <f t="shared" si="118"/>
        <v>777.98</v>
      </c>
      <c r="Q508" s="144"/>
      <c r="R508" s="154"/>
      <c r="W508" s="54" t="str">
        <f t="shared" si="119"/>
        <v>mkckdvol -dev IBM.2107-75KYB71 -extpool P1 -cap 65520 -eam rotateexts -sam ese -name ckd_KYB71_#h A1BE-A1CC</v>
      </c>
    </row>
    <row r="509" spans="1:23" x14ac:dyDescent="0.2">
      <c r="A509" s="56" t="s">
        <v>15</v>
      </c>
      <c r="B509" s="56" t="s">
        <v>29</v>
      </c>
      <c r="C509" s="57" t="s">
        <v>30</v>
      </c>
      <c r="D509" s="58">
        <v>3</v>
      </c>
      <c r="E509" s="148"/>
      <c r="F509" s="152"/>
      <c r="G509" s="59" t="str">
        <f t="shared" si="111"/>
        <v>A1CD-A1CF</v>
      </c>
      <c r="H509" s="58" t="str">
        <f t="shared" si="122"/>
        <v>A1CD</v>
      </c>
      <c r="I509" s="58" t="str">
        <f t="shared" si="123"/>
        <v>A1CF</v>
      </c>
      <c r="J509" s="152"/>
      <c r="K509" s="152"/>
      <c r="L509" s="152"/>
      <c r="M509" s="152"/>
      <c r="N509" s="60" t="s">
        <v>41</v>
      </c>
      <c r="O509" s="62">
        <v>1</v>
      </c>
      <c r="P509" s="61">
        <f t="shared" si="118"/>
        <v>623.78</v>
      </c>
      <c r="Q509" s="144"/>
      <c r="R509" s="154"/>
      <c r="W509" s="54" t="str">
        <f t="shared" si="119"/>
        <v>mkckdvol -dev IBM.2107-75KYB71 -extpool P1 -cap 262668 -eam rotateexts -sam ese -name ckd_KYB71_#h A1CD-A1CF</v>
      </c>
    </row>
    <row r="510" spans="1:23" s="25" customFormat="1" ht="12.75" customHeight="1" x14ac:dyDescent="0.2">
      <c r="A510" s="26" t="s">
        <v>15</v>
      </c>
      <c r="B510" s="26" t="s">
        <v>23</v>
      </c>
      <c r="C510" s="27" t="s">
        <v>24</v>
      </c>
      <c r="D510" s="28">
        <v>14</v>
      </c>
      <c r="E510" s="29"/>
      <c r="F510" s="30"/>
      <c r="G510" s="31" t="str">
        <f t="shared" si="111"/>
        <v>A1D0-A1DD</v>
      </c>
      <c r="H510" s="32" t="str">
        <f t="shared" si="122"/>
        <v>A1D0</v>
      </c>
      <c r="I510" s="32" t="str">
        <f t="shared" si="123"/>
        <v>A1DD</v>
      </c>
      <c r="J510" s="31"/>
      <c r="K510" s="33"/>
      <c r="L510" s="34"/>
      <c r="M510" s="33"/>
      <c r="N510" s="31" t="s">
        <v>41</v>
      </c>
      <c r="O510" s="35">
        <v>1</v>
      </c>
      <c r="P510" s="36">
        <f t="shared" si="118"/>
        <v>726.12</v>
      </c>
      <c r="Q510" s="37"/>
      <c r="R510" s="38"/>
      <c r="W510" s="25" t="str">
        <f t="shared" si="119"/>
        <v>mkckdvol -dev IBM.2107-75KYB71 -extpool P1 -cap 65520 -eam rotateexts -sam ese -name ckd_KYB71_#h A1D0-A1DD</v>
      </c>
    </row>
    <row r="511" spans="1:23" x14ac:dyDescent="0.2">
      <c r="A511" s="56" t="s">
        <v>15</v>
      </c>
      <c r="B511" s="56" t="s">
        <v>16</v>
      </c>
      <c r="C511" s="57" t="s">
        <v>17</v>
      </c>
      <c r="D511" s="58">
        <v>1</v>
      </c>
      <c r="E511" s="147">
        <v>222</v>
      </c>
      <c r="F511" s="147" t="str">
        <f>DEC2HEX(HEX2DEC(F501)+1)</f>
        <v>32</v>
      </c>
      <c r="G511" s="59" t="str">
        <f t="shared" si="111"/>
        <v>A200-A200</v>
      </c>
      <c r="H511" s="58" t="str">
        <f>DEC2HEX(HEX2DEC(H501)+256)</f>
        <v>A200</v>
      </c>
      <c r="I511" s="58" t="str">
        <f>DEC2HEX(HEX2DEC(I501)+256)</f>
        <v>A200</v>
      </c>
      <c r="J511" s="147" t="str">
        <f>DEC2HEX(HEX2DEC(J501)+256)</f>
        <v>62E0</v>
      </c>
      <c r="K511" s="147" t="str">
        <f>DEC2HEX(HEX2DEC(K501)+256)</f>
        <v>62FF</v>
      </c>
      <c r="L511" s="147">
        <f>(HEX2DEC(K511)-HEX2DEC(J511))+1</f>
        <v>32</v>
      </c>
      <c r="M511" s="147" t="str">
        <f>DEC2HEX(HEX2DEC(M501)+256)</f>
        <v>620E</v>
      </c>
      <c r="N511" s="60" t="s">
        <v>41</v>
      </c>
      <c r="O511" s="59" t="s">
        <v>22</v>
      </c>
      <c r="P511" s="61">
        <f t="shared" si="118"/>
        <v>0.88</v>
      </c>
      <c r="Q511" s="143">
        <f>SUM(P511:P519)</f>
        <v>7904.94</v>
      </c>
      <c r="R511" s="153" t="s">
        <v>214</v>
      </c>
      <c r="W511" s="54" t="str">
        <f t="shared" si="119"/>
        <v>mkckdvol -dev IBM.2107-75KYB71 -extpool P0 -cap 1113 -eam rotateexts -sam ese -name ckd_KYB71_#h A200-A200</v>
      </c>
    </row>
    <row r="512" spans="1:23" x14ac:dyDescent="0.2">
      <c r="A512" s="56" t="s">
        <v>15</v>
      </c>
      <c r="B512" s="56" t="s">
        <v>18</v>
      </c>
      <c r="C512" s="57" t="s">
        <v>19</v>
      </c>
      <c r="D512" s="58">
        <v>25</v>
      </c>
      <c r="E512" s="148"/>
      <c r="F512" s="152"/>
      <c r="G512" s="59" t="str">
        <f t="shared" si="111"/>
        <v>A201-A219</v>
      </c>
      <c r="H512" s="58" t="str">
        <f t="shared" ref="H512:H520" si="124">DEC2HEX(HEX2DEC(I511)+1)</f>
        <v>A201</v>
      </c>
      <c r="I512" s="58" t="str">
        <f t="shared" ref="I512:I520" si="125">DEC2HEX(HEX2DEC(H512)+D512-1)</f>
        <v>A219</v>
      </c>
      <c r="J512" s="152"/>
      <c r="K512" s="152"/>
      <c r="L512" s="152"/>
      <c r="M512" s="152"/>
      <c r="N512" s="60" t="s">
        <v>41</v>
      </c>
      <c r="O512" s="62">
        <v>0</v>
      </c>
      <c r="P512" s="61">
        <f t="shared" si="118"/>
        <v>198.24</v>
      </c>
      <c r="Q512" s="144"/>
      <c r="R512" s="154"/>
      <c r="W512" s="54" t="str">
        <f t="shared" si="119"/>
        <v>mkckdvol -dev IBM.2107-75KYB71 -extpool P0 -cap 10017 -eam rotateexts -sam ese -name ckd_KYB71_#h A201-A219</v>
      </c>
    </row>
    <row r="513" spans="1:23" x14ac:dyDescent="0.2">
      <c r="A513" s="56" t="s">
        <v>15</v>
      </c>
      <c r="B513" s="56" t="s">
        <v>23</v>
      </c>
      <c r="C513" s="57" t="s">
        <v>24</v>
      </c>
      <c r="D513" s="58">
        <v>37</v>
      </c>
      <c r="E513" s="148"/>
      <c r="F513" s="152"/>
      <c r="G513" s="59" t="str">
        <f t="shared" si="111"/>
        <v>A21A-A23E</v>
      </c>
      <c r="H513" s="58" t="str">
        <f t="shared" si="124"/>
        <v>A21A</v>
      </c>
      <c r="I513" s="58" t="str">
        <f t="shared" si="125"/>
        <v>A23E</v>
      </c>
      <c r="J513" s="152"/>
      <c r="K513" s="152"/>
      <c r="L513" s="152"/>
      <c r="M513" s="152"/>
      <c r="N513" s="60" t="s">
        <v>41</v>
      </c>
      <c r="O513" s="62">
        <v>0</v>
      </c>
      <c r="P513" s="61">
        <f t="shared" si="118"/>
        <v>1919.03</v>
      </c>
      <c r="Q513" s="144"/>
      <c r="R513" s="154"/>
      <c r="W513" s="54" t="str">
        <f t="shared" si="119"/>
        <v>mkckdvol -dev IBM.2107-75KYB71 -extpool P0 -cap 65520 -eam rotateexts -sam ese -name ckd_KYB71_#h A21A-A23E</v>
      </c>
    </row>
    <row r="514" spans="1:23" x14ac:dyDescent="0.2">
      <c r="A514" s="56" t="s">
        <v>15</v>
      </c>
      <c r="B514" s="56" t="s">
        <v>25</v>
      </c>
      <c r="C514" s="57" t="s">
        <v>26</v>
      </c>
      <c r="D514" s="58">
        <v>65</v>
      </c>
      <c r="E514" s="148"/>
      <c r="F514" s="152"/>
      <c r="G514" s="59" t="str">
        <f t="shared" ref="G514:G577" si="126">CONCATENATE(H514,"-",I514)</f>
        <v>A23F-A27F</v>
      </c>
      <c r="H514" s="58" t="str">
        <f t="shared" si="124"/>
        <v>A23F</v>
      </c>
      <c r="I514" s="58" t="str">
        <f t="shared" si="125"/>
        <v>A27F</v>
      </c>
      <c r="J514" s="152"/>
      <c r="K514" s="152"/>
      <c r="L514" s="152"/>
      <c r="M514" s="152"/>
      <c r="N514" s="60" t="s">
        <v>41</v>
      </c>
      <c r="O514" s="62">
        <v>0</v>
      </c>
      <c r="P514" s="61">
        <f t="shared" si="118"/>
        <v>1685.63</v>
      </c>
      <c r="Q514" s="144"/>
      <c r="R514" s="154"/>
      <c r="W514" s="54" t="str">
        <f t="shared" si="119"/>
        <v>mkckdvol -dev IBM.2107-75KYB71 -extpool P0 -cap 32760 -eam rotateexts -sam ese -name ckd_KYB71_#h A23F-A27F</v>
      </c>
    </row>
    <row r="515" spans="1:23" x14ac:dyDescent="0.2">
      <c r="A515" s="56" t="s">
        <v>15</v>
      </c>
      <c r="B515" s="56" t="s">
        <v>27</v>
      </c>
      <c r="C515" s="57" t="s">
        <v>28</v>
      </c>
      <c r="D515" s="58">
        <v>20</v>
      </c>
      <c r="E515" s="148"/>
      <c r="F515" s="152"/>
      <c r="G515" s="59" t="str">
        <f t="shared" si="126"/>
        <v>A280-A293</v>
      </c>
      <c r="H515" s="58" t="str">
        <f t="shared" si="124"/>
        <v>A280</v>
      </c>
      <c r="I515" s="58" t="str">
        <f t="shared" si="125"/>
        <v>A293</v>
      </c>
      <c r="J515" s="152"/>
      <c r="K515" s="152"/>
      <c r="L515" s="152"/>
      <c r="M515" s="152"/>
      <c r="N515" s="60" t="s">
        <v>41</v>
      </c>
      <c r="O515" s="62">
        <v>0</v>
      </c>
      <c r="P515" s="61">
        <f t="shared" si="118"/>
        <v>52.86</v>
      </c>
      <c r="Q515" s="144"/>
      <c r="R515" s="154"/>
      <c r="W515" s="54" t="str">
        <f t="shared" si="119"/>
        <v>mkckdvol -dev IBM.2107-75KYB71 -extpool P0 -cap 3339 -eam rotateexts -sam ese -name ckd_KYB71_#h A280-A293</v>
      </c>
    </row>
    <row r="516" spans="1:23" x14ac:dyDescent="0.2">
      <c r="A516" s="56" t="s">
        <v>15</v>
      </c>
      <c r="B516" s="56" t="s">
        <v>23</v>
      </c>
      <c r="C516" s="57" t="s">
        <v>24</v>
      </c>
      <c r="D516" s="58">
        <v>39</v>
      </c>
      <c r="E516" s="148"/>
      <c r="F516" s="152"/>
      <c r="G516" s="59" t="str">
        <f t="shared" si="126"/>
        <v>A294-A2BA</v>
      </c>
      <c r="H516" s="58" t="str">
        <f t="shared" si="124"/>
        <v>A294</v>
      </c>
      <c r="I516" s="58" t="str">
        <f t="shared" si="125"/>
        <v>A2BA</v>
      </c>
      <c r="J516" s="152"/>
      <c r="K516" s="152"/>
      <c r="L516" s="152"/>
      <c r="M516" s="152"/>
      <c r="N516" s="60" t="s">
        <v>41</v>
      </c>
      <c r="O516" s="62">
        <v>0</v>
      </c>
      <c r="P516" s="61">
        <f t="shared" si="118"/>
        <v>2022.76</v>
      </c>
      <c r="Q516" s="144"/>
      <c r="R516" s="154"/>
      <c r="W516" s="54" t="str">
        <f t="shared" si="119"/>
        <v>mkckdvol -dev IBM.2107-75KYB71 -extpool P0 -cap 65520 -eam rotateexts -sam ese -name ckd_KYB71_#h A294-A2BA</v>
      </c>
    </row>
    <row r="517" spans="1:23" x14ac:dyDescent="0.2">
      <c r="A517" s="56" t="s">
        <v>15</v>
      </c>
      <c r="B517" s="56" t="s">
        <v>29</v>
      </c>
      <c r="C517" s="57" t="s">
        <v>30</v>
      </c>
      <c r="D517" s="58">
        <v>3</v>
      </c>
      <c r="E517" s="148"/>
      <c r="F517" s="152"/>
      <c r="G517" s="59" t="str">
        <f t="shared" si="126"/>
        <v>A2BB-A2BD</v>
      </c>
      <c r="H517" s="58" t="str">
        <f t="shared" si="124"/>
        <v>A2BB</v>
      </c>
      <c r="I517" s="58" t="str">
        <f t="shared" si="125"/>
        <v>A2BD</v>
      </c>
      <c r="J517" s="152"/>
      <c r="K517" s="152"/>
      <c r="L517" s="152"/>
      <c r="M517" s="152"/>
      <c r="N517" s="60" t="s">
        <v>41</v>
      </c>
      <c r="O517" s="62">
        <v>0</v>
      </c>
      <c r="P517" s="61">
        <f t="shared" si="118"/>
        <v>623.78</v>
      </c>
      <c r="Q517" s="144"/>
      <c r="R517" s="154"/>
      <c r="W517" s="54" t="str">
        <f t="shared" si="119"/>
        <v>mkckdvol -dev IBM.2107-75KYB71 -extpool P0 -cap 262668 -eam rotateexts -sam ese -name ckd_KYB71_#h A2BB-A2BD</v>
      </c>
    </row>
    <row r="518" spans="1:23" x14ac:dyDescent="0.2">
      <c r="A518" s="56" t="s">
        <v>15</v>
      </c>
      <c r="B518" s="56" t="s">
        <v>23</v>
      </c>
      <c r="C518" s="57" t="s">
        <v>24</v>
      </c>
      <c r="D518" s="58">
        <v>15</v>
      </c>
      <c r="E518" s="148"/>
      <c r="F518" s="152"/>
      <c r="G518" s="59" t="str">
        <f t="shared" si="126"/>
        <v>A2BE-A2CC</v>
      </c>
      <c r="H518" s="58" t="str">
        <f t="shared" si="124"/>
        <v>A2BE</v>
      </c>
      <c r="I518" s="58" t="str">
        <f t="shared" si="125"/>
        <v>A2CC</v>
      </c>
      <c r="J518" s="152"/>
      <c r="K518" s="152"/>
      <c r="L518" s="152"/>
      <c r="M518" s="152"/>
      <c r="N518" s="60" t="s">
        <v>41</v>
      </c>
      <c r="O518" s="62">
        <v>0</v>
      </c>
      <c r="P518" s="61">
        <f t="shared" si="118"/>
        <v>777.98</v>
      </c>
      <c r="Q518" s="144"/>
      <c r="R518" s="154"/>
      <c r="W518" s="54" t="str">
        <f t="shared" si="119"/>
        <v>mkckdvol -dev IBM.2107-75KYB71 -extpool P0 -cap 65520 -eam rotateexts -sam ese -name ckd_KYB71_#h A2BE-A2CC</v>
      </c>
    </row>
    <row r="519" spans="1:23" x14ac:dyDescent="0.2">
      <c r="A519" s="56" t="s">
        <v>15</v>
      </c>
      <c r="B519" s="56" t="s">
        <v>29</v>
      </c>
      <c r="C519" s="57" t="s">
        <v>30</v>
      </c>
      <c r="D519" s="58">
        <v>3</v>
      </c>
      <c r="E519" s="148"/>
      <c r="F519" s="152"/>
      <c r="G519" s="59" t="str">
        <f t="shared" si="126"/>
        <v>A2CD-A2CF</v>
      </c>
      <c r="H519" s="58" t="str">
        <f t="shared" si="124"/>
        <v>A2CD</v>
      </c>
      <c r="I519" s="58" t="str">
        <f t="shared" si="125"/>
        <v>A2CF</v>
      </c>
      <c r="J519" s="152"/>
      <c r="K519" s="152"/>
      <c r="L519" s="152"/>
      <c r="M519" s="152"/>
      <c r="N519" s="60" t="s">
        <v>41</v>
      </c>
      <c r="O519" s="62">
        <v>0</v>
      </c>
      <c r="P519" s="61">
        <f t="shared" si="118"/>
        <v>623.78</v>
      </c>
      <c r="Q519" s="144"/>
      <c r="R519" s="154"/>
      <c r="W519" s="54" t="str">
        <f t="shared" si="119"/>
        <v>mkckdvol -dev IBM.2107-75KYB71 -extpool P0 -cap 262668 -eam rotateexts -sam ese -name ckd_KYB71_#h A2CD-A2CF</v>
      </c>
    </row>
    <row r="520" spans="1:23" s="25" customFormat="1" ht="12.75" customHeight="1" x14ac:dyDescent="0.2">
      <c r="A520" s="26" t="s">
        <v>15</v>
      </c>
      <c r="B520" s="26" t="s">
        <v>23</v>
      </c>
      <c r="C520" s="27" t="s">
        <v>24</v>
      </c>
      <c r="D520" s="28">
        <v>14</v>
      </c>
      <c r="E520" s="29"/>
      <c r="F520" s="30"/>
      <c r="G520" s="31" t="str">
        <f t="shared" si="126"/>
        <v>A2D0-A2DD</v>
      </c>
      <c r="H520" s="32" t="str">
        <f t="shared" si="124"/>
        <v>A2D0</v>
      </c>
      <c r="I520" s="32" t="str">
        <f t="shared" si="125"/>
        <v>A2DD</v>
      </c>
      <c r="J520" s="31"/>
      <c r="K520" s="33"/>
      <c r="L520" s="34"/>
      <c r="M520" s="33"/>
      <c r="N520" s="31" t="s">
        <v>41</v>
      </c>
      <c r="O520" s="35">
        <v>0</v>
      </c>
      <c r="P520" s="36">
        <f t="shared" si="118"/>
        <v>726.12</v>
      </c>
      <c r="Q520" s="37"/>
      <c r="R520" s="38"/>
      <c r="W520" s="25" t="str">
        <f t="shared" si="119"/>
        <v>mkckdvol -dev IBM.2107-75KYB71 -extpool P0 -cap 65520 -eam rotateexts -sam ese -name ckd_KYB71_#h A2D0-A2DD</v>
      </c>
    </row>
    <row r="521" spans="1:23" x14ac:dyDescent="0.2">
      <c r="A521" s="56" t="s">
        <v>15</v>
      </c>
      <c r="B521" s="56" t="s">
        <v>16</v>
      </c>
      <c r="C521" s="57" t="s">
        <v>17</v>
      </c>
      <c r="D521" s="58">
        <v>1</v>
      </c>
      <c r="E521" s="147">
        <v>222</v>
      </c>
      <c r="F521" s="147" t="str">
        <f>DEC2HEX(HEX2DEC(F511)+1)</f>
        <v>33</v>
      </c>
      <c r="G521" s="59" t="str">
        <f t="shared" si="126"/>
        <v>A300-A300</v>
      </c>
      <c r="H521" s="58" t="str">
        <f>DEC2HEX(HEX2DEC(H511)+256)</f>
        <v>A300</v>
      </c>
      <c r="I521" s="58" t="str">
        <f>DEC2HEX(HEX2DEC(I511)+256)</f>
        <v>A300</v>
      </c>
      <c r="J521" s="147" t="str">
        <f>DEC2HEX(HEX2DEC(J511)+256)</f>
        <v>63E0</v>
      </c>
      <c r="K521" s="147" t="str">
        <f>DEC2HEX(HEX2DEC(K511)+256)</f>
        <v>63FF</v>
      </c>
      <c r="L521" s="147">
        <f>(HEX2DEC(K521)-HEX2DEC(J521))+1</f>
        <v>32</v>
      </c>
      <c r="M521" s="147" t="str">
        <f>DEC2HEX(HEX2DEC(M511)+256)</f>
        <v>630E</v>
      </c>
      <c r="N521" s="60" t="s">
        <v>41</v>
      </c>
      <c r="O521" s="59" t="s">
        <v>16</v>
      </c>
      <c r="P521" s="61">
        <f t="shared" si="118"/>
        <v>0.88</v>
      </c>
      <c r="Q521" s="143">
        <f>SUM(P521:P529)</f>
        <v>7904.94</v>
      </c>
      <c r="R521" s="153" t="s">
        <v>214</v>
      </c>
      <c r="W521" s="54" t="str">
        <f t="shared" si="119"/>
        <v>mkckdvol -dev IBM.2107-75KYB71 -extpool P1 -cap 1113 -eam rotateexts -sam ese -name ckd_KYB71_#h A300-A300</v>
      </c>
    </row>
    <row r="522" spans="1:23" x14ac:dyDescent="0.2">
      <c r="A522" s="56" t="s">
        <v>15</v>
      </c>
      <c r="B522" s="56" t="s">
        <v>18</v>
      </c>
      <c r="C522" s="57" t="s">
        <v>19</v>
      </c>
      <c r="D522" s="58">
        <v>25</v>
      </c>
      <c r="E522" s="148"/>
      <c r="F522" s="152"/>
      <c r="G522" s="59" t="str">
        <f t="shared" si="126"/>
        <v>A301-A319</v>
      </c>
      <c r="H522" s="58" t="str">
        <f t="shared" ref="H522:H530" si="127">DEC2HEX(HEX2DEC(I521)+1)</f>
        <v>A301</v>
      </c>
      <c r="I522" s="58" t="str">
        <f t="shared" ref="I522:I530" si="128">DEC2HEX(HEX2DEC(H522)+D522-1)</f>
        <v>A319</v>
      </c>
      <c r="J522" s="152"/>
      <c r="K522" s="152"/>
      <c r="L522" s="152"/>
      <c r="M522" s="152"/>
      <c r="N522" s="60" t="s">
        <v>41</v>
      </c>
      <c r="O522" s="62">
        <v>1</v>
      </c>
      <c r="P522" s="61">
        <f t="shared" si="118"/>
        <v>198.24</v>
      </c>
      <c r="Q522" s="144"/>
      <c r="R522" s="154"/>
      <c r="W522" s="54" t="str">
        <f t="shared" si="119"/>
        <v>mkckdvol -dev IBM.2107-75KYB71 -extpool P1 -cap 10017 -eam rotateexts -sam ese -name ckd_KYB71_#h A301-A319</v>
      </c>
    </row>
    <row r="523" spans="1:23" x14ac:dyDescent="0.2">
      <c r="A523" s="56" t="s">
        <v>15</v>
      </c>
      <c r="B523" s="56" t="s">
        <v>23</v>
      </c>
      <c r="C523" s="57" t="s">
        <v>24</v>
      </c>
      <c r="D523" s="58">
        <v>37</v>
      </c>
      <c r="E523" s="148"/>
      <c r="F523" s="152"/>
      <c r="G523" s="59" t="str">
        <f t="shared" si="126"/>
        <v>A31A-A33E</v>
      </c>
      <c r="H523" s="58" t="str">
        <f t="shared" si="127"/>
        <v>A31A</v>
      </c>
      <c r="I523" s="58" t="str">
        <f t="shared" si="128"/>
        <v>A33E</v>
      </c>
      <c r="J523" s="152"/>
      <c r="K523" s="152"/>
      <c r="L523" s="152"/>
      <c r="M523" s="152"/>
      <c r="N523" s="60" t="s">
        <v>41</v>
      </c>
      <c r="O523" s="62">
        <v>1</v>
      </c>
      <c r="P523" s="61">
        <f t="shared" si="118"/>
        <v>1919.03</v>
      </c>
      <c r="Q523" s="144"/>
      <c r="R523" s="154"/>
      <c r="W523" s="54" t="str">
        <f t="shared" si="119"/>
        <v>mkckdvol -dev IBM.2107-75KYB71 -extpool P1 -cap 65520 -eam rotateexts -sam ese -name ckd_KYB71_#h A31A-A33E</v>
      </c>
    </row>
    <row r="524" spans="1:23" x14ac:dyDescent="0.2">
      <c r="A524" s="56" t="s">
        <v>15</v>
      </c>
      <c r="B524" s="56" t="s">
        <v>25</v>
      </c>
      <c r="C524" s="57" t="s">
        <v>26</v>
      </c>
      <c r="D524" s="58">
        <v>65</v>
      </c>
      <c r="E524" s="148"/>
      <c r="F524" s="152"/>
      <c r="G524" s="59" t="str">
        <f t="shared" si="126"/>
        <v>A33F-A37F</v>
      </c>
      <c r="H524" s="58" t="str">
        <f t="shared" si="127"/>
        <v>A33F</v>
      </c>
      <c r="I524" s="58" t="str">
        <f t="shared" si="128"/>
        <v>A37F</v>
      </c>
      <c r="J524" s="152"/>
      <c r="K524" s="152"/>
      <c r="L524" s="152"/>
      <c r="M524" s="152"/>
      <c r="N524" s="60" t="s">
        <v>41</v>
      </c>
      <c r="O524" s="62">
        <v>1</v>
      </c>
      <c r="P524" s="61">
        <f t="shared" si="118"/>
        <v>1685.63</v>
      </c>
      <c r="Q524" s="144"/>
      <c r="R524" s="154"/>
      <c r="W524" s="54" t="str">
        <f t="shared" si="119"/>
        <v>mkckdvol -dev IBM.2107-75KYB71 -extpool P1 -cap 32760 -eam rotateexts -sam ese -name ckd_KYB71_#h A33F-A37F</v>
      </c>
    </row>
    <row r="525" spans="1:23" x14ac:dyDescent="0.2">
      <c r="A525" s="56" t="s">
        <v>15</v>
      </c>
      <c r="B525" s="56" t="s">
        <v>27</v>
      </c>
      <c r="C525" s="57" t="s">
        <v>28</v>
      </c>
      <c r="D525" s="58">
        <v>20</v>
      </c>
      <c r="E525" s="148"/>
      <c r="F525" s="152"/>
      <c r="G525" s="59" t="str">
        <f t="shared" si="126"/>
        <v>A380-A393</v>
      </c>
      <c r="H525" s="58" t="str">
        <f t="shared" si="127"/>
        <v>A380</v>
      </c>
      <c r="I525" s="58" t="str">
        <f t="shared" si="128"/>
        <v>A393</v>
      </c>
      <c r="J525" s="152"/>
      <c r="K525" s="152"/>
      <c r="L525" s="152"/>
      <c r="M525" s="152"/>
      <c r="N525" s="60" t="s">
        <v>41</v>
      </c>
      <c r="O525" s="62">
        <v>1</v>
      </c>
      <c r="P525" s="61">
        <f t="shared" si="118"/>
        <v>52.86</v>
      </c>
      <c r="Q525" s="144"/>
      <c r="R525" s="154"/>
      <c r="W525" s="54" t="str">
        <f t="shared" si="119"/>
        <v>mkckdvol -dev IBM.2107-75KYB71 -extpool P1 -cap 3339 -eam rotateexts -sam ese -name ckd_KYB71_#h A380-A393</v>
      </c>
    </row>
    <row r="526" spans="1:23" x14ac:dyDescent="0.2">
      <c r="A526" s="56" t="s">
        <v>15</v>
      </c>
      <c r="B526" s="56" t="s">
        <v>23</v>
      </c>
      <c r="C526" s="57" t="s">
        <v>24</v>
      </c>
      <c r="D526" s="58">
        <v>39</v>
      </c>
      <c r="E526" s="148"/>
      <c r="F526" s="152"/>
      <c r="G526" s="59" t="str">
        <f t="shared" si="126"/>
        <v>A394-A3BA</v>
      </c>
      <c r="H526" s="58" t="str">
        <f t="shared" si="127"/>
        <v>A394</v>
      </c>
      <c r="I526" s="58" t="str">
        <f t="shared" si="128"/>
        <v>A3BA</v>
      </c>
      <c r="J526" s="152"/>
      <c r="K526" s="152"/>
      <c r="L526" s="152"/>
      <c r="M526" s="152"/>
      <c r="N526" s="60" t="s">
        <v>41</v>
      </c>
      <c r="O526" s="62">
        <v>1</v>
      </c>
      <c r="P526" s="61">
        <f t="shared" si="118"/>
        <v>2022.76</v>
      </c>
      <c r="Q526" s="144"/>
      <c r="R526" s="154"/>
      <c r="W526" s="54" t="str">
        <f t="shared" si="119"/>
        <v>mkckdvol -dev IBM.2107-75KYB71 -extpool P1 -cap 65520 -eam rotateexts -sam ese -name ckd_KYB71_#h A394-A3BA</v>
      </c>
    </row>
    <row r="527" spans="1:23" x14ac:dyDescent="0.2">
      <c r="A527" s="56" t="s">
        <v>15</v>
      </c>
      <c r="B527" s="56" t="s">
        <v>29</v>
      </c>
      <c r="C527" s="57" t="s">
        <v>30</v>
      </c>
      <c r="D527" s="58">
        <v>3</v>
      </c>
      <c r="E527" s="148"/>
      <c r="F527" s="152"/>
      <c r="G527" s="59" t="str">
        <f t="shared" si="126"/>
        <v>A3BB-A3BD</v>
      </c>
      <c r="H527" s="58" t="str">
        <f t="shared" si="127"/>
        <v>A3BB</v>
      </c>
      <c r="I527" s="58" t="str">
        <f t="shared" si="128"/>
        <v>A3BD</v>
      </c>
      <c r="J527" s="152"/>
      <c r="K527" s="152"/>
      <c r="L527" s="152"/>
      <c r="M527" s="152"/>
      <c r="N527" s="60" t="s">
        <v>41</v>
      </c>
      <c r="O527" s="62">
        <v>1</v>
      </c>
      <c r="P527" s="61">
        <f t="shared" si="118"/>
        <v>623.78</v>
      </c>
      <c r="Q527" s="144"/>
      <c r="R527" s="154"/>
      <c r="W527" s="54" t="str">
        <f t="shared" si="119"/>
        <v>mkckdvol -dev IBM.2107-75KYB71 -extpool P1 -cap 262668 -eam rotateexts -sam ese -name ckd_KYB71_#h A3BB-A3BD</v>
      </c>
    </row>
    <row r="528" spans="1:23" x14ac:dyDescent="0.2">
      <c r="A528" s="56" t="s">
        <v>15</v>
      </c>
      <c r="B528" s="56" t="s">
        <v>23</v>
      </c>
      <c r="C528" s="57" t="s">
        <v>24</v>
      </c>
      <c r="D528" s="58">
        <v>15</v>
      </c>
      <c r="E528" s="148"/>
      <c r="F528" s="152"/>
      <c r="G528" s="59" t="str">
        <f t="shared" si="126"/>
        <v>A3BE-A3CC</v>
      </c>
      <c r="H528" s="58" t="str">
        <f t="shared" si="127"/>
        <v>A3BE</v>
      </c>
      <c r="I528" s="58" t="str">
        <f t="shared" si="128"/>
        <v>A3CC</v>
      </c>
      <c r="J528" s="152"/>
      <c r="K528" s="152"/>
      <c r="L528" s="152"/>
      <c r="M528" s="152"/>
      <c r="N528" s="60" t="s">
        <v>41</v>
      </c>
      <c r="O528" s="62">
        <v>1</v>
      </c>
      <c r="P528" s="61">
        <f t="shared" si="118"/>
        <v>777.98</v>
      </c>
      <c r="Q528" s="144"/>
      <c r="R528" s="154"/>
      <c r="W528" s="54" t="str">
        <f t="shared" si="119"/>
        <v>mkckdvol -dev IBM.2107-75KYB71 -extpool P1 -cap 65520 -eam rotateexts -sam ese -name ckd_KYB71_#h A3BE-A3CC</v>
      </c>
    </row>
    <row r="529" spans="1:23" x14ac:dyDescent="0.2">
      <c r="A529" s="56" t="s">
        <v>15</v>
      </c>
      <c r="B529" s="56" t="s">
        <v>29</v>
      </c>
      <c r="C529" s="57" t="s">
        <v>30</v>
      </c>
      <c r="D529" s="58">
        <v>3</v>
      </c>
      <c r="E529" s="148"/>
      <c r="F529" s="152"/>
      <c r="G529" s="59" t="str">
        <f t="shared" si="126"/>
        <v>A3CD-A3CF</v>
      </c>
      <c r="H529" s="58" t="str">
        <f t="shared" si="127"/>
        <v>A3CD</v>
      </c>
      <c r="I529" s="58" t="str">
        <f t="shared" si="128"/>
        <v>A3CF</v>
      </c>
      <c r="J529" s="152"/>
      <c r="K529" s="152"/>
      <c r="L529" s="152"/>
      <c r="M529" s="152"/>
      <c r="N529" s="60" t="s">
        <v>41</v>
      </c>
      <c r="O529" s="62">
        <v>1</v>
      </c>
      <c r="P529" s="61">
        <f t="shared" si="118"/>
        <v>623.78</v>
      </c>
      <c r="Q529" s="144"/>
      <c r="R529" s="154"/>
      <c r="W529" s="54" t="str">
        <f t="shared" si="119"/>
        <v>mkckdvol -dev IBM.2107-75KYB71 -extpool P1 -cap 262668 -eam rotateexts -sam ese -name ckd_KYB71_#h A3CD-A3CF</v>
      </c>
    </row>
    <row r="530" spans="1:23" s="25" customFormat="1" ht="12.75" customHeight="1" x14ac:dyDescent="0.2">
      <c r="A530" s="26" t="s">
        <v>15</v>
      </c>
      <c r="B530" s="26" t="s">
        <v>23</v>
      </c>
      <c r="C530" s="27" t="s">
        <v>24</v>
      </c>
      <c r="D530" s="28">
        <v>14</v>
      </c>
      <c r="E530" s="29"/>
      <c r="F530" s="30"/>
      <c r="G530" s="31" t="str">
        <f t="shared" si="126"/>
        <v>A3D0-A3DD</v>
      </c>
      <c r="H530" s="32" t="str">
        <f t="shared" si="127"/>
        <v>A3D0</v>
      </c>
      <c r="I530" s="32" t="str">
        <f t="shared" si="128"/>
        <v>A3DD</v>
      </c>
      <c r="J530" s="31"/>
      <c r="K530" s="33"/>
      <c r="L530" s="34"/>
      <c r="M530" s="33"/>
      <c r="N530" s="31" t="s">
        <v>41</v>
      </c>
      <c r="O530" s="35">
        <v>1</v>
      </c>
      <c r="P530" s="36">
        <f t="shared" si="118"/>
        <v>726.12</v>
      </c>
      <c r="Q530" s="37"/>
      <c r="R530" s="38"/>
      <c r="W530" s="25" t="str">
        <f t="shared" si="119"/>
        <v>mkckdvol -dev IBM.2107-75KYB71 -extpool P1 -cap 65520 -eam rotateexts -sam ese -name ckd_KYB71_#h A3D0-A3DD</v>
      </c>
    </row>
    <row r="531" spans="1:23" x14ac:dyDescent="0.2">
      <c r="A531" s="56" t="s">
        <v>15</v>
      </c>
      <c r="B531" s="56" t="s">
        <v>16</v>
      </c>
      <c r="C531" s="57" t="s">
        <v>17</v>
      </c>
      <c r="D531" s="58">
        <v>1</v>
      </c>
      <c r="E531" s="147">
        <v>222</v>
      </c>
      <c r="F531" s="147" t="str">
        <f>DEC2HEX(HEX2DEC(F521)+1)</f>
        <v>34</v>
      </c>
      <c r="G531" s="59" t="str">
        <f t="shared" si="126"/>
        <v>A400-A400</v>
      </c>
      <c r="H531" s="58" t="str">
        <f>DEC2HEX(HEX2DEC(H521)+256)</f>
        <v>A400</v>
      </c>
      <c r="I531" s="58" t="str">
        <f>DEC2HEX(HEX2DEC(I521)+256)</f>
        <v>A400</v>
      </c>
      <c r="J531" s="147" t="str">
        <f>DEC2HEX(HEX2DEC(J521)+256)</f>
        <v>64E0</v>
      </c>
      <c r="K531" s="147" t="str">
        <f>DEC2HEX(HEX2DEC(K521)+256)</f>
        <v>64FF</v>
      </c>
      <c r="L531" s="147">
        <f>(HEX2DEC(K531)-HEX2DEC(J531))+1</f>
        <v>32</v>
      </c>
      <c r="M531" s="147" t="str">
        <f>DEC2HEX(HEX2DEC(M521)+256)</f>
        <v>640E</v>
      </c>
      <c r="N531" s="60" t="s">
        <v>41</v>
      </c>
      <c r="O531" s="59" t="s">
        <v>22</v>
      </c>
      <c r="P531" s="61">
        <f t="shared" si="118"/>
        <v>0.88</v>
      </c>
      <c r="Q531" s="143">
        <f>SUM(P531:P539)</f>
        <v>7904.94</v>
      </c>
      <c r="R531" s="153" t="s">
        <v>214</v>
      </c>
      <c r="W531" s="54" t="str">
        <f t="shared" si="119"/>
        <v>mkckdvol -dev IBM.2107-75KYB71 -extpool P0 -cap 1113 -eam rotateexts -sam ese -name ckd_KYB71_#h A400-A400</v>
      </c>
    </row>
    <row r="532" spans="1:23" x14ac:dyDescent="0.2">
      <c r="A532" s="56" t="s">
        <v>15</v>
      </c>
      <c r="B532" s="56" t="s">
        <v>18</v>
      </c>
      <c r="C532" s="57" t="s">
        <v>19</v>
      </c>
      <c r="D532" s="58">
        <v>25</v>
      </c>
      <c r="E532" s="148"/>
      <c r="F532" s="152"/>
      <c r="G532" s="59" t="str">
        <f t="shared" si="126"/>
        <v>A401-A419</v>
      </c>
      <c r="H532" s="58" t="str">
        <f t="shared" ref="H532:H540" si="129">DEC2HEX(HEX2DEC(I531)+1)</f>
        <v>A401</v>
      </c>
      <c r="I532" s="58" t="str">
        <f t="shared" ref="I532:I540" si="130">DEC2HEX(HEX2DEC(H532)+D532-1)</f>
        <v>A419</v>
      </c>
      <c r="J532" s="152"/>
      <c r="K532" s="152"/>
      <c r="L532" s="152"/>
      <c r="M532" s="152"/>
      <c r="N532" s="60" t="s">
        <v>41</v>
      </c>
      <c r="O532" s="62">
        <v>0</v>
      </c>
      <c r="P532" s="61">
        <f t="shared" si="118"/>
        <v>198.24</v>
      </c>
      <c r="Q532" s="144"/>
      <c r="R532" s="154"/>
      <c r="W532" s="54" t="str">
        <f t="shared" si="119"/>
        <v>mkckdvol -dev IBM.2107-75KYB71 -extpool P0 -cap 10017 -eam rotateexts -sam ese -name ckd_KYB71_#h A401-A419</v>
      </c>
    </row>
    <row r="533" spans="1:23" x14ac:dyDescent="0.2">
      <c r="A533" s="56" t="s">
        <v>15</v>
      </c>
      <c r="B533" s="56" t="s">
        <v>23</v>
      </c>
      <c r="C533" s="57" t="s">
        <v>24</v>
      </c>
      <c r="D533" s="58">
        <v>37</v>
      </c>
      <c r="E533" s="148"/>
      <c r="F533" s="152"/>
      <c r="G533" s="59" t="str">
        <f t="shared" si="126"/>
        <v>A41A-A43E</v>
      </c>
      <c r="H533" s="58" t="str">
        <f t="shared" si="129"/>
        <v>A41A</v>
      </c>
      <c r="I533" s="58" t="str">
        <f t="shared" si="130"/>
        <v>A43E</v>
      </c>
      <c r="J533" s="152"/>
      <c r="K533" s="152"/>
      <c r="L533" s="152"/>
      <c r="M533" s="152"/>
      <c r="N533" s="60" t="s">
        <v>41</v>
      </c>
      <c r="O533" s="62">
        <v>0</v>
      </c>
      <c r="P533" s="61">
        <f t="shared" si="118"/>
        <v>1919.03</v>
      </c>
      <c r="Q533" s="144"/>
      <c r="R533" s="154"/>
      <c r="W533" s="54" t="str">
        <f t="shared" si="119"/>
        <v>mkckdvol -dev IBM.2107-75KYB71 -extpool P0 -cap 65520 -eam rotateexts -sam ese -name ckd_KYB71_#h A41A-A43E</v>
      </c>
    </row>
    <row r="534" spans="1:23" x14ac:dyDescent="0.2">
      <c r="A534" s="56" t="s">
        <v>15</v>
      </c>
      <c r="B534" s="56" t="s">
        <v>25</v>
      </c>
      <c r="C534" s="57" t="s">
        <v>26</v>
      </c>
      <c r="D534" s="58">
        <v>65</v>
      </c>
      <c r="E534" s="148"/>
      <c r="F534" s="152"/>
      <c r="G534" s="59" t="str">
        <f t="shared" si="126"/>
        <v>A43F-A47F</v>
      </c>
      <c r="H534" s="58" t="str">
        <f t="shared" si="129"/>
        <v>A43F</v>
      </c>
      <c r="I534" s="58" t="str">
        <f t="shared" si="130"/>
        <v>A47F</v>
      </c>
      <c r="J534" s="152"/>
      <c r="K534" s="152"/>
      <c r="L534" s="152"/>
      <c r="M534" s="152"/>
      <c r="N534" s="60" t="s">
        <v>41</v>
      </c>
      <c r="O534" s="62">
        <v>0</v>
      </c>
      <c r="P534" s="61">
        <f t="shared" si="118"/>
        <v>1685.63</v>
      </c>
      <c r="Q534" s="144"/>
      <c r="R534" s="154"/>
      <c r="W534" s="54" t="str">
        <f t="shared" si="119"/>
        <v>mkckdvol -dev IBM.2107-75KYB71 -extpool P0 -cap 32760 -eam rotateexts -sam ese -name ckd_KYB71_#h A43F-A47F</v>
      </c>
    </row>
    <row r="535" spans="1:23" x14ac:dyDescent="0.2">
      <c r="A535" s="56" t="s">
        <v>15</v>
      </c>
      <c r="B535" s="56" t="s">
        <v>27</v>
      </c>
      <c r="C535" s="57" t="s">
        <v>28</v>
      </c>
      <c r="D535" s="58">
        <v>20</v>
      </c>
      <c r="E535" s="148"/>
      <c r="F535" s="152"/>
      <c r="G535" s="59" t="str">
        <f t="shared" si="126"/>
        <v>A480-A493</v>
      </c>
      <c r="H535" s="58" t="str">
        <f t="shared" si="129"/>
        <v>A480</v>
      </c>
      <c r="I535" s="58" t="str">
        <f t="shared" si="130"/>
        <v>A493</v>
      </c>
      <c r="J535" s="152"/>
      <c r="K535" s="152"/>
      <c r="L535" s="152"/>
      <c r="M535" s="152"/>
      <c r="N535" s="60" t="s">
        <v>41</v>
      </c>
      <c r="O535" s="62">
        <v>0</v>
      </c>
      <c r="P535" s="61">
        <f t="shared" si="118"/>
        <v>52.86</v>
      </c>
      <c r="Q535" s="144"/>
      <c r="R535" s="154"/>
      <c r="W535" s="54" t="str">
        <f t="shared" si="119"/>
        <v>mkckdvol -dev IBM.2107-75KYB71 -extpool P0 -cap 3339 -eam rotateexts -sam ese -name ckd_KYB71_#h A480-A493</v>
      </c>
    </row>
    <row r="536" spans="1:23" x14ac:dyDescent="0.2">
      <c r="A536" s="56" t="s">
        <v>15</v>
      </c>
      <c r="B536" s="56" t="s">
        <v>23</v>
      </c>
      <c r="C536" s="57" t="s">
        <v>24</v>
      </c>
      <c r="D536" s="58">
        <v>39</v>
      </c>
      <c r="E536" s="148"/>
      <c r="F536" s="152"/>
      <c r="G536" s="59" t="str">
        <f t="shared" si="126"/>
        <v>A494-A4BA</v>
      </c>
      <c r="H536" s="58" t="str">
        <f t="shared" si="129"/>
        <v>A494</v>
      </c>
      <c r="I536" s="58" t="str">
        <f t="shared" si="130"/>
        <v>A4BA</v>
      </c>
      <c r="J536" s="152"/>
      <c r="K536" s="152"/>
      <c r="L536" s="152"/>
      <c r="M536" s="152"/>
      <c r="N536" s="60" t="s">
        <v>41</v>
      </c>
      <c r="O536" s="62">
        <v>0</v>
      </c>
      <c r="P536" s="61">
        <f t="shared" si="118"/>
        <v>2022.76</v>
      </c>
      <c r="Q536" s="144"/>
      <c r="R536" s="154"/>
      <c r="W536" s="54" t="str">
        <f t="shared" si="119"/>
        <v>mkckdvol -dev IBM.2107-75KYB71 -extpool P0 -cap 65520 -eam rotateexts -sam ese -name ckd_KYB71_#h A494-A4BA</v>
      </c>
    </row>
    <row r="537" spans="1:23" x14ac:dyDescent="0.2">
      <c r="A537" s="56" t="s">
        <v>15</v>
      </c>
      <c r="B537" s="56" t="s">
        <v>29</v>
      </c>
      <c r="C537" s="57" t="s">
        <v>30</v>
      </c>
      <c r="D537" s="58">
        <v>3</v>
      </c>
      <c r="E537" s="148"/>
      <c r="F537" s="152"/>
      <c r="G537" s="59" t="str">
        <f t="shared" si="126"/>
        <v>A4BB-A4BD</v>
      </c>
      <c r="H537" s="58" t="str">
        <f t="shared" si="129"/>
        <v>A4BB</v>
      </c>
      <c r="I537" s="58" t="str">
        <f t="shared" si="130"/>
        <v>A4BD</v>
      </c>
      <c r="J537" s="152"/>
      <c r="K537" s="152"/>
      <c r="L537" s="152"/>
      <c r="M537" s="152"/>
      <c r="N537" s="60" t="s">
        <v>41</v>
      </c>
      <c r="O537" s="62">
        <v>0</v>
      </c>
      <c r="P537" s="61">
        <f t="shared" si="118"/>
        <v>623.78</v>
      </c>
      <c r="Q537" s="144"/>
      <c r="R537" s="154"/>
      <c r="W537" s="54" t="str">
        <f t="shared" si="119"/>
        <v>mkckdvol -dev IBM.2107-75KYB71 -extpool P0 -cap 262668 -eam rotateexts -sam ese -name ckd_KYB71_#h A4BB-A4BD</v>
      </c>
    </row>
    <row r="538" spans="1:23" x14ac:dyDescent="0.2">
      <c r="A538" s="56" t="s">
        <v>15</v>
      </c>
      <c r="B538" s="56" t="s">
        <v>23</v>
      </c>
      <c r="C538" s="57" t="s">
        <v>24</v>
      </c>
      <c r="D538" s="58">
        <v>15</v>
      </c>
      <c r="E538" s="148"/>
      <c r="F538" s="152"/>
      <c r="G538" s="59" t="str">
        <f t="shared" si="126"/>
        <v>A4BE-A4CC</v>
      </c>
      <c r="H538" s="58" t="str">
        <f t="shared" si="129"/>
        <v>A4BE</v>
      </c>
      <c r="I538" s="58" t="str">
        <f t="shared" si="130"/>
        <v>A4CC</v>
      </c>
      <c r="J538" s="152"/>
      <c r="K538" s="152"/>
      <c r="L538" s="152"/>
      <c r="M538" s="152"/>
      <c r="N538" s="60" t="s">
        <v>41</v>
      </c>
      <c r="O538" s="62">
        <v>0</v>
      </c>
      <c r="P538" s="61">
        <f t="shared" si="118"/>
        <v>777.98</v>
      </c>
      <c r="Q538" s="144"/>
      <c r="R538" s="154"/>
      <c r="W538" s="54" t="str">
        <f t="shared" si="119"/>
        <v>mkckdvol -dev IBM.2107-75KYB71 -extpool P0 -cap 65520 -eam rotateexts -sam ese -name ckd_KYB71_#h A4BE-A4CC</v>
      </c>
    </row>
    <row r="539" spans="1:23" x14ac:dyDescent="0.2">
      <c r="A539" s="56" t="s">
        <v>15</v>
      </c>
      <c r="B539" s="56" t="s">
        <v>29</v>
      </c>
      <c r="C539" s="57" t="s">
        <v>30</v>
      </c>
      <c r="D539" s="58">
        <v>3</v>
      </c>
      <c r="E539" s="148"/>
      <c r="F539" s="152"/>
      <c r="G539" s="59" t="str">
        <f t="shared" si="126"/>
        <v>A4CD-A4CF</v>
      </c>
      <c r="H539" s="58" t="str">
        <f t="shared" si="129"/>
        <v>A4CD</v>
      </c>
      <c r="I539" s="58" t="str">
        <f t="shared" si="130"/>
        <v>A4CF</v>
      </c>
      <c r="J539" s="152"/>
      <c r="K539" s="152"/>
      <c r="L539" s="152"/>
      <c r="M539" s="152"/>
      <c r="N539" s="60" t="s">
        <v>41</v>
      </c>
      <c r="O539" s="62">
        <v>0</v>
      </c>
      <c r="P539" s="61">
        <f t="shared" si="118"/>
        <v>623.78</v>
      </c>
      <c r="Q539" s="144"/>
      <c r="R539" s="154"/>
      <c r="W539" s="54" t="str">
        <f t="shared" si="119"/>
        <v>mkckdvol -dev IBM.2107-75KYB71 -extpool P0 -cap 262668 -eam rotateexts -sam ese -name ckd_KYB71_#h A4CD-A4CF</v>
      </c>
    </row>
    <row r="540" spans="1:23" s="25" customFormat="1" ht="12.75" customHeight="1" x14ac:dyDescent="0.2">
      <c r="A540" s="26" t="s">
        <v>15</v>
      </c>
      <c r="B540" s="26" t="s">
        <v>23</v>
      </c>
      <c r="C540" s="27" t="s">
        <v>24</v>
      </c>
      <c r="D540" s="28">
        <v>14</v>
      </c>
      <c r="E540" s="29"/>
      <c r="F540" s="30"/>
      <c r="G540" s="31" t="str">
        <f t="shared" si="126"/>
        <v>A4D0-A4DD</v>
      </c>
      <c r="H540" s="32" t="str">
        <f t="shared" si="129"/>
        <v>A4D0</v>
      </c>
      <c r="I540" s="32" t="str">
        <f t="shared" si="130"/>
        <v>A4DD</v>
      </c>
      <c r="J540" s="31"/>
      <c r="K540" s="33"/>
      <c r="L540" s="34"/>
      <c r="M540" s="33"/>
      <c r="N540" s="31" t="s">
        <v>41</v>
      </c>
      <c r="O540" s="35">
        <v>0</v>
      </c>
      <c r="P540" s="36">
        <f t="shared" si="118"/>
        <v>726.12</v>
      </c>
      <c r="Q540" s="37"/>
      <c r="R540" s="38"/>
      <c r="W540" s="25" t="str">
        <f t="shared" si="119"/>
        <v>mkckdvol -dev IBM.2107-75KYB71 -extpool P0 -cap 65520 -eam rotateexts -sam ese -name ckd_KYB71_#h A4D0-A4DD</v>
      </c>
    </row>
    <row r="541" spans="1:23" x14ac:dyDescent="0.2">
      <c r="A541" s="56" t="s">
        <v>15</v>
      </c>
      <c r="B541" s="56" t="s">
        <v>16</v>
      </c>
      <c r="C541" s="57" t="s">
        <v>17</v>
      </c>
      <c r="D541" s="58">
        <v>1</v>
      </c>
      <c r="E541" s="147">
        <v>222</v>
      </c>
      <c r="F541" s="147" t="str">
        <f>DEC2HEX(HEX2DEC(F531)+1)</f>
        <v>35</v>
      </c>
      <c r="G541" s="59" t="str">
        <f t="shared" si="126"/>
        <v>A500-A500</v>
      </c>
      <c r="H541" s="58" t="str">
        <f>DEC2HEX(HEX2DEC(H531)+256)</f>
        <v>A500</v>
      </c>
      <c r="I541" s="58" t="str">
        <f>DEC2HEX(HEX2DEC(I531)+256)</f>
        <v>A500</v>
      </c>
      <c r="J541" s="147" t="str">
        <f>DEC2HEX(HEX2DEC(J531)+256)</f>
        <v>65E0</v>
      </c>
      <c r="K541" s="147" t="str">
        <f>DEC2HEX(HEX2DEC(K531)+256)</f>
        <v>65FF</v>
      </c>
      <c r="L541" s="147">
        <f>(HEX2DEC(K541)-HEX2DEC(J541))+1</f>
        <v>32</v>
      </c>
      <c r="M541" s="147" t="str">
        <f>DEC2HEX(HEX2DEC(M531)+256)</f>
        <v>650E</v>
      </c>
      <c r="N541" s="60" t="s">
        <v>41</v>
      </c>
      <c r="O541" s="59" t="s">
        <v>16</v>
      </c>
      <c r="P541" s="61">
        <f t="shared" si="118"/>
        <v>0.88</v>
      </c>
      <c r="Q541" s="143">
        <f>SUM(P541:P549)</f>
        <v>7904.94</v>
      </c>
      <c r="R541" s="153" t="s">
        <v>214</v>
      </c>
      <c r="W541" s="54" t="str">
        <f t="shared" si="119"/>
        <v>mkckdvol -dev IBM.2107-75KYB71 -extpool P1 -cap 1113 -eam rotateexts -sam ese -name ckd_KYB71_#h A500-A500</v>
      </c>
    </row>
    <row r="542" spans="1:23" x14ac:dyDescent="0.2">
      <c r="A542" s="56" t="s">
        <v>15</v>
      </c>
      <c r="B542" s="56" t="s">
        <v>18</v>
      </c>
      <c r="C542" s="57" t="s">
        <v>19</v>
      </c>
      <c r="D542" s="58">
        <v>25</v>
      </c>
      <c r="E542" s="148"/>
      <c r="F542" s="152"/>
      <c r="G542" s="59" t="str">
        <f t="shared" si="126"/>
        <v>A501-A519</v>
      </c>
      <c r="H542" s="58" t="str">
        <f t="shared" ref="H542:H550" si="131">DEC2HEX(HEX2DEC(I541)+1)</f>
        <v>A501</v>
      </c>
      <c r="I542" s="58" t="str">
        <f t="shared" ref="I542:I550" si="132">DEC2HEX(HEX2DEC(H542)+D542-1)</f>
        <v>A519</v>
      </c>
      <c r="J542" s="152"/>
      <c r="K542" s="152"/>
      <c r="L542" s="152"/>
      <c r="M542" s="152"/>
      <c r="N542" s="60" t="s">
        <v>41</v>
      </c>
      <c r="O542" s="62">
        <v>1</v>
      </c>
      <c r="P542" s="61">
        <f t="shared" si="118"/>
        <v>198.24</v>
      </c>
      <c r="Q542" s="144"/>
      <c r="R542" s="154"/>
      <c r="W542" s="54" t="str">
        <f t="shared" si="119"/>
        <v>mkckdvol -dev IBM.2107-75KYB71 -extpool P1 -cap 10017 -eam rotateexts -sam ese -name ckd_KYB71_#h A501-A519</v>
      </c>
    </row>
    <row r="543" spans="1:23" x14ac:dyDescent="0.2">
      <c r="A543" s="56" t="s">
        <v>15</v>
      </c>
      <c r="B543" s="56" t="s">
        <v>23</v>
      </c>
      <c r="C543" s="57" t="s">
        <v>24</v>
      </c>
      <c r="D543" s="58">
        <v>37</v>
      </c>
      <c r="E543" s="148"/>
      <c r="F543" s="152"/>
      <c r="G543" s="59" t="str">
        <f t="shared" si="126"/>
        <v>A51A-A53E</v>
      </c>
      <c r="H543" s="58" t="str">
        <f t="shared" si="131"/>
        <v>A51A</v>
      </c>
      <c r="I543" s="58" t="str">
        <f t="shared" si="132"/>
        <v>A53E</v>
      </c>
      <c r="J543" s="152"/>
      <c r="K543" s="152"/>
      <c r="L543" s="152"/>
      <c r="M543" s="152"/>
      <c r="N543" s="60" t="s">
        <v>41</v>
      </c>
      <c r="O543" s="62">
        <v>1</v>
      </c>
      <c r="P543" s="61">
        <f t="shared" si="118"/>
        <v>1919.03</v>
      </c>
      <c r="Q543" s="144"/>
      <c r="R543" s="154"/>
      <c r="W543" s="54" t="str">
        <f t="shared" si="119"/>
        <v>mkckdvol -dev IBM.2107-75KYB71 -extpool P1 -cap 65520 -eam rotateexts -sam ese -name ckd_KYB71_#h A51A-A53E</v>
      </c>
    </row>
    <row r="544" spans="1:23" x14ac:dyDescent="0.2">
      <c r="A544" s="56" t="s">
        <v>15</v>
      </c>
      <c r="B544" s="56" t="s">
        <v>25</v>
      </c>
      <c r="C544" s="57" t="s">
        <v>26</v>
      </c>
      <c r="D544" s="58">
        <v>65</v>
      </c>
      <c r="E544" s="148"/>
      <c r="F544" s="152"/>
      <c r="G544" s="59" t="str">
        <f t="shared" si="126"/>
        <v>A53F-A57F</v>
      </c>
      <c r="H544" s="58" t="str">
        <f t="shared" si="131"/>
        <v>A53F</v>
      </c>
      <c r="I544" s="58" t="str">
        <f t="shared" si="132"/>
        <v>A57F</v>
      </c>
      <c r="J544" s="152"/>
      <c r="K544" s="152"/>
      <c r="L544" s="152"/>
      <c r="M544" s="152"/>
      <c r="N544" s="60" t="s">
        <v>41</v>
      </c>
      <c r="O544" s="62">
        <v>1</v>
      </c>
      <c r="P544" s="61">
        <f t="shared" si="118"/>
        <v>1685.63</v>
      </c>
      <c r="Q544" s="144"/>
      <c r="R544" s="154"/>
      <c r="W544" s="54" t="str">
        <f t="shared" si="119"/>
        <v>mkckdvol -dev IBM.2107-75KYB71 -extpool P1 -cap 32760 -eam rotateexts -sam ese -name ckd_KYB71_#h A53F-A57F</v>
      </c>
    </row>
    <row r="545" spans="1:23" x14ac:dyDescent="0.2">
      <c r="A545" s="56" t="s">
        <v>15</v>
      </c>
      <c r="B545" s="56" t="s">
        <v>27</v>
      </c>
      <c r="C545" s="57" t="s">
        <v>28</v>
      </c>
      <c r="D545" s="58">
        <v>20</v>
      </c>
      <c r="E545" s="148"/>
      <c r="F545" s="152"/>
      <c r="G545" s="59" t="str">
        <f t="shared" si="126"/>
        <v>A580-A593</v>
      </c>
      <c r="H545" s="58" t="str">
        <f t="shared" si="131"/>
        <v>A580</v>
      </c>
      <c r="I545" s="58" t="str">
        <f t="shared" si="132"/>
        <v>A593</v>
      </c>
      <c r="J545" s="152"/>
      <c r="K545" s="152"/>
      <c r="L545" s="152"/>
      <c r="M545" s="152"/>
      <c r="N545" s="60" t="s">
        <v>41</v>
      </c>
      <c r="O545" s="62">
        <v>1</v>
      </c>
      <c r="P545" s="61">
        <f t="shared" si="118"/>
        <v>52.86</v>
      </c>
      <c r="Q545" s="144"/>
      <c r="R545" s="154"/>
      <c r="W545" s="54" t="str">
        <f t="shared" si="119"/>
        <v>mkckdvol -dev IBM.2107-75KYB71 -extpool P1 -cap 3339 -eam rotateexts -sam ese -name ckd_KYB71_#h A580-A593</v>
      </c>
    </row>
    <row r="546" spans="1:23" x14ac:dyDescent="0.2">
      <c r="A546" s="56" t="s">
        <v>15</v>
      </c>
      <c r="B546" s="56" t="s">
        <v>23</v>
      </c>
      <c r="C546" s="57" t="s">
        <v>24</v>
      </c>
      <c r="D546" s="58">
        <v>39</v>
      </c>
      <c r="E546" s="148"/>
      <c r="F546" s="152"/>
      <c r="G546" s="59" t="str">
        <f t="shared" si="126"/>
        <v>A594-A5BA</v>
      </c>
      <c r="H546" s="58" t="str">
        <f t="shared" si="131"/>
        <v>A594</v>
      </c>
      <c r="I546" s="58" t="str">
        <f t="shared" si="132"/>
        <v>A5BA</v>
      </c>
      <c r="J546" s="152"/>
      <c r="K546" s="152"/>
      <c r="L546" s="152"/>
      <c r="M546" s="152"/>
      <c r="N546" s="60" t="s">
        <v>41</v>
      </c>
      <c r="O546" s="62">
        <v>1</v>
      </c>
      <c r="P546" s="61">
        <f t="shared" si="118"/>
        <v>2022.76</v>
      </c>
      <c r="Q546" s="144"/>
      <c r="R546" s="154"/>
      <c r="W546" s="54" t="str">
        <f t="shared" si="119"/>
        <v>mkckdvol -dev IBM.2107-75KYB71 -extpool P1 -cap 65520 -eam rotateexts -sam ese -name ckd_KYB71_#h A594-A5BA</v>
      </c>
    </row>
    <row r="547" spans="1:23" x14ac:dyDescent="0.2">
      <c r="A547" s="56" t="s">
        <v>15</v>
      </c>
      <c r="B547" s="56" t="s">
        <v>29</v>
      </c>
      <c r="C547" s="57" t="s">
        <v>30</v>
      </c>
      <c r="D547" s="58">
        <v>3</v>
      </c>
      <c r="E547" s="148"/>
      <c r="F547" s="152"/>
      <c r="G547" s="59" t="str">
        <f t="shared" si="126"/>
        <v>A5BB-A5BD</v>
      </c>
      <c r="H547" s="58" t="str">
        <f t="shared" si="131"/>
        <v>A5BB</v>
      </c>
      <c r="I547" s="58" t="str">
        <f t="shared" si="132"/>
        <v>A5BD</v>
      </c>
      <c r="J547" s="152"/>
      <c r="K547" s="152"/>
      <c r="L547" s="152"/>
      <c r="M547" s="152"/>
      <c r="N547" s="60" t="s">
        <v>41</v>
      </c>
      <c r="O547" s="62">
        <v>1</v>
      </c>
      <c r="P547" s="61">
        <f t="shared" si="118"/>
        <v>623.78</v>
      </c>
      <c r="Q547" s="144"/>
      <c r="R547" s="154"/>
      <c r="W547" s="54" t="str">
        <f t="shared" si="119"/>
        <v>mkckdvol -dev IBM.2107-75KYB71 -extpool P1 -cap 262668 -eam rotateexts -sam ese -name ckd_KYB71_#h A5BB-A5BD</v>
      </c>
    </row>
    <row r="548" spans="1:23" x14ac:dyDescent="0.2">
      <c r="A548" s="56" t="s">
        <v>15</v>
      </c>
      <c r="B548" s="56" t="s">
        <v>23</v>
      </c>
      <c r="C548" s="57" t="s">
        <v>24</v>
      </c>
      <c r="D548" s="58">
        <v>15</v>
      </c>
      <c r="E548" s="148"/>
      <c r="F548" s="152"/>
      <c r="G548" s="59" t="str">
        <f t="shared" si="126"/>
        <v>A5BE-A5CC</v>
      </c>
      <c r="H548" s="58" t="str">
        <f t="shared" si="131"/>
        <v>A5BE</v>
      </c>
      <c r="I548" s="58" t="str">
        <f t="shared" si="132"/>
        <v>A5CC</v>
      </c>
      <c r="J548" s="152"/>
      <c r="K548" s="152"/>
      <c r="L548" s="152"/>
      <c r="M548" s="152"/>
      <c r="N548" s="60" t="s">
        <v>41</v>
      </c>
      <c r="O548" s="62">
        <v>1</v>
      </c>
      <c r="P548" s="61">
        <f t="shared" si="118"/>
        <v>777.98</v>
      </c>
      <c r="Q548" s="144"/>
      <c r="R548" s="154"/>
      <c r="W548" s="54" t="str">
        <f t="shared" si="119"/>
        <v>mkckdvol -dev IBM.2107-75KYB71 -extpool P1 -cap 65520 -eam rotateexts -sam ese -name ckd_KYB71_#h A5BE-A5CC</v>
      </c>
    </row>
    <row r="549" spans="1:23" x14ac:dyDescent="0.2">
      <c r="A549" s="56" t="s">
        <v>15</v>
      </c>
      <c r="B549" s="56" t="s">
        <v>29</v>
      </c>
      <c r="C549" s="57" t="s">
        <v>30</v>
      </c>
      <c r="D549" s="58">
        <v>3</v>
      </c>
      <c r="E549" s="148"/>
      <c r="F549" s="152"/>
      <c r="G549" s="59" t="str">
        <f t="shared" si="126"/>
        <v>A5CD-A5CF</v>
      </c>
      <c r="H549" s="58" t="str">
        <f t="shared" si="131"/>
        <v>A5CD</v>
      </c>
      <c r="I549" s="58" t="str">
        <f t="shared" si="132"/>
        <v>A5CF</v>
      </c>
      <c r="J549" s="152"/>
      <c r="K549" s="152"/>
      <c r="L549" s="152"/>
      <c r="M549" s="152"/>
      <c r="N549" s="60" t="s">
        <v>41</v>
      </c>
      <c r="O549" s="62">
        <v>1</v>
      </c>
      <c r="P549" s="61">
        <f t="shared" si="118"/>
        <v>623.78</v>
      </c>
      <c r="Q549" s="144"/>
      <c r="R549" s="154"/>
      <c r="W549" s="54" t="str">
        <f t="shared" si="119"/>
        <v>mkckdvol -dev IBM.2107-75KYB71 -extpool P1 -cap 262668 -eam rotateexts -sam ese -name ckd_KYB71_#h A5CD-A5CF</v>
      </c>
    </row>
    <row r="550" spans="1:23" s="25" customFormat="1" ht="12.75" customHeight="1" x14ac:dyDescent="0.2">
      <c r="A550" s="26" t="s">
        <v>15</v>
      </c>
      <c r="B550" s="26" t="s">
        <v>23</v>
      </c>
      <c r="C550" s="27" t="s">
        <v>24</v>
      </c>
      <c r="D550" s="28">
        <v>14</v>
      </c>
      <c r="E550" s="29"/>
      <c r="F550" s="30"/>
      <c r="G550" s="31" t="str">
        <f t="shared" si="126"/>
        <v>A5D0-A5DD</v>
      </c>
      <c r="H550" s="32" t="str">
        <f t="shared" si="131"/>
        <v>A5D0</v>
      </c>
      <c r="I550" s="32" t="str">
        <f t="shared" si="132"/>
        <v>A5DD</v>
      </c>
      <c r="J550" s="31"/>
      <c r="K550" s="33"/>
      <c r="L550" s="34"/>
      <c r="M550" s="33"/>
      <c r="N550" s="31" t="s">
        <v>41</v>
      </c>
      <c r="O550" s="35">
        <v>1</v>
      </c>
      <c r="P550" s="36">
        <f t="shared" si="118"/>
        <v>726.12</v>
      </c>
      <c r="Q550" s="37"/>
      <c r="R550" s="38"/>
      <c r="W550" s="25" t="str">
        <f t="shared" si="119"/>
        <v>mkckdvol -dev IBM.2107-75KYB71 -extpool P1 -cap 65520 -eam rotateexts -sam ese -name ckd_KYB71_#h A5D0-A5DD</v>
      </c>
    </row>
    <row r="551" spans="1:23" x14ac:dyDescent="0.2">
      <c r="A551" s="56" t="s">
        <v>15</v>
      </c>
      <c r="B551" s="56" t="s">
        <v>16</v>
      </c>
      <c r="C551" s="57" t="s">
        <v>17</v>
      </c>
      <c r="D551" s="58">
        <v>1</v>
      </c>
      <c r="E551" s="147">
        <v>222</v>
      </c>
      <c r="F551" s="147" t="str">
        <f>DEC2HEX(HEX2DEC(F541)+1)</f>
        <v>36</v>
      </c>
      <c r="G551" s="59" t="str">
        <f t="shared" si="126"/>
        <v>A600-A600</v>
      </c>
      <c r="H551" s="58" t="str">
        <f>DEC2HEX(HEX2DEC(H541)+256)</f>
        <v>A600</v>
      </c>
      <c r="I551" s="58" t="str">
        <f>DEC2HEX(HEX2DEC(I541)+256)</f>
        <v>A600</v>
      </c>
      <c r="J551" s="147" t="str">
        <f>DEC2HEX(HEX2DEC(J541)+256)</f>
        <v>66E0</v>
      </c>
      <c r="K551" s="147" t="str">
        <f>DEC2HEX(HEX2DEC(K541)+256)</f>
        <v>66FF</v>
      </c>
      <c r="L551" s="147">
        <f>(HEX2DEC(K551)-HEX2DEC(J551))+1</f>
        <v>32</v>
      </c>
      <c r="M551" s="147" t="str">
        <f>DEC2HEX(HEX2DEC(M541)+256)</f>
        <v>660E</v>
      </c>
      <c r="N551" s="60" t="s">
        <v>41</v>
      </c>
      <c r="O551" s="59" t="s">
        <v>22</v>
      </c>
      <c r="P551" s="61">
        <f t="shared" si="118"/>
        <v>0.88</v>
      </c>
      <c r="Q551" s="143">
        <f>SUM(P551:P559)</f>
        <v>7904.94</v>
      </c>
      <c r="R551" s="153" t="s">
        <v>214</v>
      </c>
      <c r="W551" s="54" t="str">
        <f t="shared" si="119"/>
        <v>mkckdvol -dev IBM.2107-75KYB71 -extpool P0 -cap 1113 -eam rotateexts -sam ese -name ckd_KYB71_#h A600-A600</v>
      </c>
    </row>
    <row r="552" spans="1:23" x14ac:dyDescent="0.2">
      <c r="A552" s="56" t="s">
        <v>15</v>
      </c>
      <c r="B552" s="56" t="s">
        <v>18</v>
      </c>
      <c r="C552" s="57" t="s">
        <v>19</v>
      </c>
      <c r="D552" s="58">
        <v>25</v>
      </c>
      <c r="E552" s="148"/>
      <c r="F552" s="152"/>
      <c r="G552" s="59" t="str">
        <f t="shared" si="126"/>
        <v>A601-A619</v>
      </c>
      <c r="H552" s="58" t="str">
        <f t="shared" ref="H552:H560" si="133">DEC2HEX(HEX2DEC(I551)+1)</f>
        <v>A601</v>
      </c>
      <c r="I552" s="58" t="str">
        <f t="shared" ref="I552:I560" si="134">DEC2HEX(HEX2DEC(H552)+D552-1)</f>
        <v>A619</v>
      </c>
      <c r="J552" s="152"/>
      <c r="K552" s="152"/>
      <c r="L552" s="152"/>
      <c r="M552" s="152"/>
      <c r="N552" s="60" t="s">
        <v>41</v>
      </c>
      <c r="O552" s="62">
        <v>0</v>
      </c>
      <c r="P552" s="61">
        <f t="shared" si="118"/>
        <v>198.24</v>
      </c>
      <c r="Q552" s="144"/>
      <c r="R552" s="154"/>
      <c r="W552" s="54" t="str">
        <f t="shared" si="119"/>
        <v>mkckdvol -dev IBM.2107-75KYB71 -extpool P0 -cap 10017 -eam rotateexts -sam ese -name ckd_KYB71_#h A601-A619</v>
      </c>
    </row>
    <row r="553" spans="1:23" x14ac:dyDescent="0.2">
      <c r="A553" s="56" t="s">
        <v>15</v>
      </c>
      <c r="B553" s="56" t="s">
        <v>23</v>
      </c>
      <c r="C553" s="57" t="s">
        <v>24</v>
      </c>
      <c r="D553" s="58">
        <v>37</v>
      </c>
      <c r="E553" s="148"/>
      <c r="F553" s="152"/>
      <c r="G553" s="59" t="str">
        <f t="shared" si="126"/>
        <v>A61A-A63E</v>
      </c>
      <c r="H553" s="58" t="str">
        <f t="shared" si="133"/>
        <v>A61A</v>
      </c>
      <c r="I553" s="58" t="str">
        <f t="shared" si="134"/>
        <v>A63E</v>
      </c>
      <c r="J553" s="152"/>
      <c r="K553" s="152"/>
      <c r="L553" s="152"/>
      <c r="M553" s="152"/>
      <c r="N553" s="60" t="s">
        <v>41</v>
      </c>
      <c r="O553" s="62">
        <v>0</v>
      </c>
      <c r="P553" s="61">
        <f t="shared" si="118"/>
        <v>1919.03</v>
      </c>
      <c r="Q553" s="144"/>
      <c r="R553" s="154"/>
      <c r="W553" s="54" t="str">
        <f t="shared" si="119"/>
        <v>mkckdvol -dev IBM.2107-75KYB71 -extpool P0 -cap 65520 -eam rotateexts -sam ese -name ckd_KYB71_#h A61A-A63E</v>
      </c>
    </row>
    <row r="554" spans="1:23" x14ac:dyDescent="0.2">
      <c r="A554" s="56" t="s">
        <v>15</v>
      </c>
      <c r="B554" s="56" t="s">
        <v>25</v>
      </c>
      <c r="C554" s="57" t="s">
        <v>26</v>
      </c>
      <c r="D554" s="58">
        <v>65</v>
      </c>
      <c r="E554" s="148"/>
      <c r="F554" s="152"/>
      <c r="G554" s="59" t="str">
        <f t="shared" si="126"/>
        <v>A63F-A67F</v>
      </c>
      <c r="H554" s="58" t="str">
        <f t="shared" si="133"/>
        <v>A63F</v>
      </c>
      <c r="I554" s="58" t="str">
        <f t="shared" si="134"/>
        <v>A67F</v>
      </c>
      <c r="J554" s="152"/>
      <c r="K554" s="152"/>
      <c r="L554" s="152"/>
      <c r="M554" s="152"/>
      <c r="N554" s="60" t="s">
        <v>41</v>
      </c>
      <c r="O554" s="62">
        <v>0</v>
      </c>
      <c r="P554" s="61">
        <f t="shared" si="118"/>
        <v>1685.63</v>
      </c>
      <c r="Q554" s="144"/>
      <c r="R554" s="154"/>
      <c r="W554" s="54" t="str">
        <f t="shared" si="119"/>
        <v>mkckdvol -dev IBM.2107-75KYB71 -extpool P0 -cap 32760 -eam rotateexts -sam ese -name ckd_KYB71_#h A63F-A67F</v>
      </c>
    </row>
    <row r="555" spans="1:23" x14ac:dyDescent="0.2">
      <c r="A555" s="56" t="s">
        <v>15</v>
      </c>
      <c r="B555" s="56" t="s">
        <v>27</v>
      </c>
      <c r="C555" s="57" t="s">
        <v>28</v>
      </c>
      <c r="D555" s="58">
        <v>20</v>
      </c>
      <c r="E555" s="148"/>
      <c r="F555" s="152"/>
      <c r="G555" s="59" t="str">
        <f t="shared" si="126"/>
        <v>A680-A693</v>
      </c>
      <c r="H555" s="58" t="str">
        <f t="shared" si="133"/>
        <v>A680</v>
      </c>
      <c r="I555" s="58" t="str">
        <f t="shared" si="134"/>
        <v>A693</v>
      </c>
      <c r="J555" s="152"/>
      <c r="K555" s="152"/>
      <c r="L555" s="152"/>
      <c r="M555" s="152"/>
      <c r="N555" s="60" t="s">
        <v>41</v>
      </c>
      <c r="O555" s="62">
        <v>0</v>
      </c>
      <c r="P555" s="61">
        <f t="shared" si="118"/>
        <v>52.86</v>
      </c>
      <c r="Q555" s="144"/>
      <c r="R555" s="154"/>
      <c r="W555" s="54" t="str">
        <f t="shared" si="119"/>
        <v>mkckdvol -dev IBM.2107-75KYB71 -extpool P0 -cap 3339 -eam rotateexts -sam ese -name ckd_KYB71_#h A680-A693</v>
      </c>
    </row>
    <row r="556" spans="1:23" x14ac:dyDescent="0.2">
      <c r="A556" s="56" t="s">
        <v>15</v>
      </c>
      <c r="B556" s="56" t="s">
        <v>23</v>
      </c>
      <c r="C556" s="57" t="s">
        <v>24</v>
      </c>
      <c r="D556" s="58">
        <v>39</v>
      </c>
      <c r="E556" s="148"/>
      <c r="F556" s="152"/>
      <c r="G556" s="59" t="str">
        <f t="shared" si="126"/>
        <v>A694-A6BA</v>
      </c>
      <c r="H556" s="58" t="str">
        <f t="shared" si="133"/>
        <v>A694</v>
      </c>
      <c r="I556" s="58" t="str">
        <f t="shared" si="134"/>
        <v>A6BA</v>
      </c>
      <c r="J556" s="152"/>
      <c r="K556" s="152"/>
      <c r="L556" s="152"/>
      <c r="M556" s="152"/>
      <c r="N556" s="60" t="s">
        <v>41</v>
      </c>
      <c r="O556" s="62">
        <v>0</v>
      </c>
      <c r="P556" s="61">
        <f t="shared" ref="P556:P625" si="135">ROUND((C556*D556*GiBcyl),2)</f>
        <v>2022.76</v>
      </c>
      <c r="Q556" s="144"/>
      <c r="R556" s="154"/>
      <c r="W556" s="54" t="str">
        <f t="shared" ref="W556:W625" si="136">CONCATENATE("mkckdvol -dev IBM.2107-75",$S$1," -extpool P",O556," -cap ",C556," -eam rotateexts -sam ese -name ckd_",$S$1,"_#h ",G556)</f>
        <v>mkckdvol -dev IBM.2107-75KYB71 -extpool P0 -cap 65520 -eam rotateexts -sam ese -name ckd_KYB71_#h A694-A6BA</v>
      </c>
    </row>
    <row r="557" spans="1:23" x14ac:dyDescent="0.2">
      <c r="A557" s="56" t="s">
        <v>15</v>
      </c>
      <c r="B557" s="56" t="s">
        <v>29</v>
      </c>
      <c r="C557" s="57" t="s">
        <v>30</v>
      </c>
      <c r="D557" s="58">
        <v>3</v>
      </c>
      <c r="E557" s="148"/>
      <c r="F557" s="152"/>
      <c r="G557" s="59" t="str">
        <f t="shared" si="126"/>
        <v>A6BB-A6BD</v>
      </c>
      <c r="H557" s="58" t="str">
        <f t="shared" si="133"/>
        <v>A6BB</v>
      </c>
      <c r="I557" s="58" t="str">
        <f t="shared" si="134"/>
        <v>A6BD</v>
      </c>
      <c r="J557" s="152"/>
      <c r="K557" s="152"/>
      <c r="L557" s="152"/>
      <c r="M557" s="152"/>
      <c r="N557" s="60" t="s">
        <v>41</v>
      </c>
      <c r="O557" s="62">
        <v>0</v>
      </c>
      <c r="P557" s="61">
        <f t="shared" si="135"/>
        <v>623.78</v>
      </c>
      <c r="Q557" s="144"/>
      <c r="R557" s="154"/>
      <c r="W557" s="54" t="str">
        <f t="shared" si="136"/>
        <v>mkckdvol -dev IBM.2107-75KYB71 -extpool P0 -cap 262668 -eam rotateexts -sam ese -name ckd_KYB71_#h A6BB-A6BD</v>
      </c>
    </row>
    <row r="558" spans="1:23" x14ac:dyDescent="0.2">
      <c r="A558" s="56" t="s">
        <v>15</v>
      </c>
      <c r="B558" s="56" t="s">
        <v>23</v>
      </c>
      <c r="C558" s="57" t="s">
        <v>24</v>
      </c>
      <c r="D558" s="58">
        <v>15</v>
      </c>
      <c r="E558" s="148"/>
      <c r="F558" s="152"/>
      <c r="G558" s="59" t="str">
        <f t="shared" si="126"/>
        <v>A6BE-A6CC</v>
      </c>
      <c r="H558" s="58" t="str">
        <f t="shared" si="133"/>
        <v>A6BE</v>
      </c>
      <c r="I558" s="58" t="str">
        <f t="shared" si="134"/>
        <v>A6CC</v>
      </c>
      <c r="J558" s="152"/>
      <c r="K558" s="152"/>
      <c r="L558" s="152"/>
      <c r="M558" s="152"/>
      <c r="N558" s="60" t="s">
        <v>41</v>
      </c>
      <c r="O558" s="62">
        <v>0</v>
      </c>
      <c r="P558" s="61">
        <f t="shared" si="135"/>
        <v>777.98</v>
      </c>
      <c r="Q558" s="144"/>
      <c r="R558" s="154"/>
      <c r="W558" s="54" t="str">
        <f t="shared" si="136"/>
        <v>mkckdvol -dev IBM.2107-75KYB71 -extpool P0 -cap 65520 -eam rotateexts -sam ese -name ckd_KYB71_#h A6BE-A6CC</v>
      </c>
    </row>
    <row r="559" spans="1:23" x14ac:dyDescent="0.2">
      <c r="A559" s="56" t="s">
        <v>15</v>
      </c>
      <c r="B559" s="56" t="s">
        <v>29</v>
      </c>
      <c r="C559" s="57" t="s">
        <v>30</v>
      </c>
      <c r="D559" s="58">
        <v>3</v>
      </c>
      <c r="E559" s="148"/>
      <c r="F559" s="152"/>
      <c r="G559" s="59" t="str">
        <f t="shared" si="126"/>
        <v>A6CD-A6CF</v>
      </c>
      <c r="H559" s="58" t="str">
        <f t="shared" si="133"/>
        <v>A6CD</v>
      </c>
      <c r="I559" s="58" t="str">
        <f t="shared" si="134"/>
        <v>A6CF</v>
      </c>
      <c r="J559" s="152"/>
      <c r="K559" s="152"/>
      <c r="L559" s="152"/>
      <c r="M559" s="152"/>
      <c r="N559" s="60" t="s">
        <v>41</v>
      </c>
      <c r="O559" s="62">
        <v>0</v>
      </c>
      <c r="P559" s="61">
        <f t="shared" si="135"/>
        <v>623.78</v>
      </c>
      <c r="Q559" s="144"/>
      <c r="R559" s="154"/>
      <c r="W559" s="54" t="str">
        <f t="shared" si="136"/>
        <v>mkckdvol -dev IBM.2107-75KYB71 -extpool P0 -cap 262668 -eam rotateexts -sam ese -name ckd_KYB71_#h A6CD-A6CF</v>
      </c>
    </row>
    <row r="560" spans="1:23" s="25" customFormat="1" ht="12.75" customHeight="1" x14ac:dyDescent="0.2">
      <c r="A560" s="26" t="s">
        <v>15</v>
      </c>
      <c r="B560" s="26" t="s">
        <v>23</v>
      </c>
      <c r="C560" s="27" t="s">
        <v>24</v>
      </c>
      <c r="D560" s="28">
        <v>14</v>
      </c>
      <c r="E560" s="29"/>
      <c r="F560" s="30"/>
      <c r="G560" s="31" t="str">
        <f t="shared" si="126"/>
        <v>A6D0-A6DD</v>
      </c>
      <c r="H560" s="32" t="str">
        <f t="shared" si="133"/>
        <v>A6D0</v>
      </c>
      <c r="I560" s="32" t="str">
        <f t="shared" si="134"/>
        <v>A6DD</v>
      </c>
      <c r="J560" s="31"/>
      <c r="K560" s="33"/>
      <c r="L560" s="34"/>
      <c r="M560" s="33"/>
      <c r="N560" s="31" t="s">
        <v>41</v>
      </c>
      <c r="O560" s="35">
        <v>0</v>
      </c>
      <c r="P560" s="36">
        <f t="shared" si="135"/>
        <v>726.12</v>
      </c>
      <c r="Q560" s="37"/>
      <c r="R560" s="38"/>
      <c r="W560" s="25" t="str">
        <f t="shared" si="136"/>
        <v>mkckdvol -dev IBM.2107-75KYB71 -extpool P0 -cap 65520 -eam rotateexts -sam ese -name ckd_KYB71_#h A6D0-A6DD</v>
      </c>
    </row>
    <row r="561" spans="1:23" x14ac:dyDescent="0.2">
      <c r="A561" s="56" t="s">
        <v>15</v>
      </c>
      <c r="B561" s="56" t="s">
        <v>16</v>
      </c>
      <c r="C561" s="57" t="s">
        <v>17</v>
      </c>
      <c r="D561" s="58">
        <v>1</v>
      </c>
      <c r="E561" s="147">
        <v>222</v>
      </c>
      <c r="F561" s="147" t="str">
        <f>DEC2HEX(HEX2DEC(F551)+1)</f>
        <v>37</v>
      </c>
      <c r="G561" s="59" t="str">
        <f t="shared" si="126"/>
        <v>A700-A700</v>
      </c>
      <c r="H561" s="58" t="str">
        <f>DEC2HEX(HEX2DEC(H551)+256)</f>
        <v>A700</v>
      </c>
      <c r="I561" s="58" t="str">
        <f>DEC2HEX(HEX2DEC(I551)+256)</f>
        <v>A700</v>
      </c>
      <c r="J561" s="147" t="str">
        <f>DEC2HEX(HEX2DEC(J551)+256)</f>
        <v>67E0</v>
      </c>
      <c r="K561" s="147" t="str">
        <f>DEC2HEX(HEX2DEC(K551)+256)</f>
        <v>67FF</v>
      </c>
      <c r="L561" s="147">
        <f>(HEX2DEC(K561)-HEX2DEC(J561))+1</f>
        <v>32</v>
      </c>
      <c r="M561" s="147" t="str">
        <f>DEC2HEX(HEX2DEC(M551)+256)</f>
        <v>670E</v>
      </c>
      <c r="N561" s="60" t="s">
        <v>41</v>
      </c>
      <c r="O561" s="59" t="s">
        <v>16</v>
      </c>
      <c r="P561" s="61">
        <f t="shared" si="135"/>
        <v>0.88</v>
      </c>
      <c r="Q561" s="143">
        <f>SUM(P561:P569)</f>
        <v>7904.94</v>
      </c>
      <c r="R561" s="153" t="s">
        <v>214</v>
      </c>
      <c r="W561" s="54" t="str">
        <f t="shared" si="136"/>
        <v>mkckdvol -dev IBM.2107-75KYB71 -extpool P1 -cap 1113 -eam rotateexts -sam ese -name ckd_KYB71_#h A700-A700</v>
      </c>
    </row>
    <row r="562" spans="1:23" x14ac:dyDescent="0.2">
      <c r="A562" s="56" t="s">
        <v>15</v>
      </c>
      <c r="B562" s="56" t="s">
        <v>18</v>
      </c>
      <c r="C562" s="57" t="s">
        <v>19</v>
      </c>
      <c r="D562" s="58">
        <v>25</v>
      </c>
      <c r="E562" s="148"/>
      <c r="F562" s="152"/>
      <c r="G562" s="59" t="str">
        <f t="shared" si="126"/>
        <v>A701-A719</v>
      </c>
      <c r="H562" s="58" t="str">
        <f t="shared" ref="H562:H570" si="137">DEC2HEX(HEX2DEC(I561)+1)</f>
        <v>A701</v>
      </c>
      <c r="I562" s="58" t="str">
        <f t="shared" ref="I562:I570" si="138">DEC2HEX(HEX2DEC(H562)+D562-1)</f>
        <v>A719</v>
      </c>
      <c r="J562" s="152"/>
      <c r="K562" s="152"/>
      <c r="L562" s="152"/>
      <c r="M562" s="152"/>
      <c r="N562" s="60" t="s">
        <v>41</v>
      </c>
      <c r="O562" s="62">
        <v>1</v>
      </c>
      <c r="P562" s="61">
        <f t="shared" si="135"/>
        <v>198.24</v>
      </c>
      <c r="Q562" s="144"/>
      <c r="R562" s="154"/>
      <c r="W562" s="54" t="str">
        <f t="shared" si="136"/>
        <v>mkckdvol -dev IBM.2107-75KYB71 -extpool P1 -cap 10017 -eam rotateexts -sam ese -name ckd_KYB71_#h A701-A719</v>
      </c>
    </row>
    <row r="563" spans="1:23" x14ac:dyDescent="0.2">
      <c r="A563" s="56" t="s">
        <v>15</v>
      </c>
      <c r="B563" s="56" t="s">
        <v>23</v>
      </c>
      <c r="C563" s="57" t="s">
        <v>24</v>
      </c>
      <c r="D563" s="58">
        <v>37</v>
      </c>
      <c r="E563" s="148"/>
      <c r="F563" s="152"/>
      <c r="G563" s="59" t="str">
        <f t="shared" si="126"/>
        <v>A71A-A73E</v>
      </c>
      <c r="H563" s="58" t="str">
        <f t="shared" si="137"/>
        <v>A71A</v>
      </c>
      <c r="I563" s="58" t="str">
        <f t="shared" si="138"/>
        <v>A73E</v>
      </c>
      <c r="J563" s="152"/>
      <c r="K563" s="152"/>
      <c r="L563" s="152"/>
      <c r="M563" s="152"/>
      <c r="N563" s="60" t="s">
        <v>41</v>
      </c>
      <c r="O563" s="62">
        <v>1</v>
      </c>
      <c r="P563" s="61">
        <f t="shared" si="135"/>
        <v>1919.03</v>
      </c>
      <c r="Q563" s="144"/>
      <c r="R563" s="154"/>
      <c r="W563" s="54" t="str">
        <f t="shared" si="136"/>
        <v>mkckdvol -dev IBM.2107-75KYB71 -extpool P1 -cap 65520 -eam rotateexts -sam ese -name ckd_KYB71_#h A71A-A73E</v>
      </c>
    </row>
    <row r="564" spans="1:23" x14ac:dyDescent="0.2">
      <c r="A564" s="56" t="s">
        <v>15</v>
      </c>
      <c r="B564" s="56" t="s">
        <v>25</v>
      </c>
      <c r="C564" s="57" t="s">
        <v>26</v>
      </c>
      <c r="D564" s="58">
        <v>65</v>
      </c>
      <c r="E564" s="148"/>
      <c r="F564" s="152"/>
      <c r="G564" s="59" t="str">
        <f t="shared" si="126"/>
        <v>A73F-A77F</v>
      </c>
      <c r="H564" s="58" t="str">
        <f t="shared" si="137"/>
        <v>A73F</v>
      </c>
      <c r="I564" s="58" t="str">
        <f t="shared" si="138"/>
        <v>A77F</v>
      </c>
      <c r="J564" s="152"/>
      <c r="K564" s="152"/>
      <c r="L564" s="152"/>
      <c r="M564" s="152"/>
      <c r="N564" s="60" t="s">
        <v>41</v>
      </c>
      <c r="O564" s="62">
        <v>1</v>
      </c>
      <c r="P564" s="61">
        <f t="shared" si="135"/>
        <v>1685.63</v>
      </c>
      <c r="Q564" s="144"/>
      <c r="R564" s="154"/>
      <c r="W564" s="54" t="str">
        <f t="shared" si="136"/>
        <v>mkckdvol -dev IBM.2107-75KYB71 -extpool P1 -cap 32760 -eam rotateexts -sam ese -name ckd_KYB71_#h A73F-A77F</v>
      </c>
    </row>
    <row r="565" spans="1:23" x14ac:dyDescent="0.2">
      <c r="A565" s="56" t="s">
        <v>15</v>
      </c>
      <c r="B565" s="56" t="s">
        <v>27</v>
      </c>
      <c r="C565" s="57" t="s">
        <v>28</v>
      </c>
      <c r="D565" s="58">
        <v>20</v>
      </c>
      <c r="E565" s="148"/>
      <c r="F565" s="152"/>
      <c r="G565" s="59" t="str">
        <f t="shared" si="126"/>
        <v>A780-A793</v>
      </c>
      <c r="H565" s="58" t="str">
        <f t="shared" si="137"/>
        <v>A780</v>
      </c>
      <c r="I565" s="58" t="str">
        <f t="shared" si="138"/>
        <v>A793</v>
      </c>
      <c r="J565" s="152"/>
      <c r="K565" s="152"/>
      <c r="L565" s="152"/>
      <c r="M565" s="152"/>
      <c r="N565" s="60" t="s">
        <v>41</v>
      </c>
      <c r="O565" s="62">
        <v>1</v>
      </c>
      <c r="P565" s="61">
        <f t="shared" si="135"/>
        <v>52.86</v>
      </c>
      <c r="Q565" s="144"/>
      <c r="R565" s="154"/>
      <c r="W565" s="54" t="str">
        <f t="shared" si="136"/>
        <v>mkckdvol -dev IBM.2107-75KYB71 -extpool P1 -cap 3339 -eam rotateexts -sam ese -name ckd_KYB71_#h A780-A793</v>
      </c>
    </row>
    <row r="566" spans="1:23" x14ac:dyDescent="0.2">
      <c r="A566" s="56" t="s">
        <v>15</v>
      </c>
      <c r="B566" s="56" t="s">
        <v>23</v>
      </c>
      <c r="C566" s="57" t="s">
        <v>24</v>
      </c>
      <c r="D566" s="58">
        <v>39</v>
      </c>
      <c r="E566" s="148"/>
      <c r="F566" s="152"/>
      <c r="G566" s="59" t="str">
        <f t="shared" si="126"/>
        <v>A794-A7BA</v>
      </c>
      <c r="H566" s="58" t="str">
        <f t="shared" si="137"/>
        <v>A794</v>
      </c>
      <c r="I566" s="58" t="str">
        <f t="shared" si="138"/>
        <v>A7BA</v>
      </c>
      <c r="J566" s="152"/>
      <c r="K566" s="152"/>
      <c r="L566" s="152"/>
      <c r="M566" s="152"/>
      <c r="N566" s="60" t="s">
        <v>41</v>
      </c>
      <c r="O566" s="62">
        <v>1</v>
      </c>
      <c r="P566" s="61">
        <f t="shared" si="135"/>
        <v>2022.76</v>
      </c>
      <c r="Q566" s="144"/>
      <c r="R566" s="154"/>
      <c r="W566" s="54" t="str">
        <f t="shared" si="136"/>
        <v>mkckdvol -dev IBM.2107-75KYB71 -extpool P1 -cap 65520 -eam rotateexts -sam ese -name ckd_KYB71_#h A794-A7BA</v>
      </c>
    </row>
    <row r="567" spans="1:23" x14ac:dyDescent="0.2">
      <c r="A567" s="56" t="s">
        <v>15</v>
      </c>
      <c r="B567" s="56" t="s">
        <v>29</v>
      </c>
      <c r="C567" s="57" t="s">
        <v>30</v>
      </c>
      <c r="D567" s="58">
        <v>3</v>
      </c>
      <c r="E567" s="148"/>
      <c r="F567" s="152"/>
      <c r="G567" s="59" t="str">
        <f t="shared" si="126"/>
        <v>A7BB-A7BD</v>
      </c>
      <c r="H567" s="58" t="str">
        <f t="shared" si="137"/>
        <v>A7BB</v>
      </c>
      <c r="I567" s="58" t="str">
        <f t="shared" si="138"/>
        <v>A7BD</v>
      </c>
      <c r="J567" s="152"/>
      <c r="K567" s="152"/>
      <c r="L567" s="152"/>
      <c r="M567" s="152"/>
      <c r="N567" s="60" t="s">
        <v>41</v>
      </c>
      <c r="O567" s="62">
        <v>1</v>
      </c>
      <c r="P567" s="61">
        <f t="shared" si="135"/>
        <v>623.78</v>
      </c>
      <c r="Q567" s="144"/>
      <c r="R567" s="154"/>
      <c r="W567" s="54" t="str">
        <f t="shared" si="136"/>
        <v>mkckdvol -dev IBM.2107-75KYB71 -extpool P1 -cap 262668 -eam rotateexts -sam ese -name ckd_KYB71_#h A7BB-A7BD</v>
      </c>
    </row>
    <row r="568" spans="1:23" x14ac:dyDescent="0.2">
      <c r="A568" s="56" t="s">
        <v>15</v>
      </c>
      <c r="B568" s="56" t="s">
        <v>23</v>
      </c>
      <c r="C568" s="57" t="s">
        <v>24</v>
      </c>
      <c r="D568" s="58">
        <v>15</v>
      </c>
      <c r="E568" s="148"/>
      <c r="F568" s="152"/>
      <c r="G568" s="59" t="str">
        <f t="shared" si="126"/>
        <v>A7BE-A7CC</v>
      </c>
      <c r="H568" s="58" t="str">
        <f t="shared" si="137"/>
        <v>A7BE</v>
      </c>
      <c r="I568" s="58" t="str">
        <f t="shared" si="138"/>
        <v>A7CC</v>
      </c>
      <c r="J568" s="152"/>
      <c r="K568" s="152"/>
      <c r="L568" s="152"/>
      <c r="M568" s="152"/>
      <c r="N568" s="60" t="s">
        <v>41</v>
      </c>
      <c r="O568" s="62">
        <v>1</v>
      </c>
      <c r="P568" s="61">
        <f t="shared" si="135"/>
        <v>777.98</v>
      </c>
      <c r="Q568" s="144"/>
      <c r="R568" s="154"/>
      <c r="W568" s="54" t="str">
        <f t="shared" si="136"/>
        <v>mkckdvol -dev IBM.2107-75KYB71 -extpool P1 -cap 65520 -eam rotateexts -sam ese -name ckd_KYB71_#h A7BE-A7CC</v>
      </c>
    </row>
    <row r="569" spans="1:23" x14ac:dyDescent="0.2">
      <c r="A569" s="56" t="s">
        <v>15</v>
      </c>
      <c r="B569" s="56" t="s">
        <v>29</v>
      </c>
      <c r="C569" s="57" t="s">
        <v>30</v>
      </c>
      <c r="D569" s="58">
        <v>3</v>
      </c>
      <c r="E569" s="148"/>
      <c r="F569" s="152"/>
      <c r="G569" s="59" t="str">
        <f t="shared" si="126"/>
        <v>A7CD-A7CF</v>
      </c>
      <c r="H569" s="58" t="str">
        <f t="shared" si="137"/>
        <v>A7CD</v>
      </c>
      <c r="I569" s="58" t="str">
        <f t="shared" si="138"/>
        <v>A7CF</v>
      </c>
      <c r="J569" s="152"/>
      <c r="K569" s="152"/>
      <c r="L569" s="152"/>
      <c r="M569" s="152"/>
      <c r="N569" s="60" t="s">
        <v>41</v>
      </c>
      <c r="O569" s="62">
        <v>1</v>
      </c>
      <c r="P569" s="61">
        <f t="shared" si="135"/>
        <v>623.78</v>
      </c>
      <c r="Q569" s="144"/>
      <c r="R569" s="154"/>
      <c r="W569" s="54" t="str">
        <f t="shared" si="136"/>
        <v>mkckdvol -dev IBM.2107-75KYB71 -extpool P1 -cap 262668 -eam rotateexts -sam ese -name ckd_KYB71_#h A7CD-A7CF</v>
      </c>
    </row>
    <row r="570" spans="1:23" s="25" customFormat="1" ht="12.75" customHeight="1" x14ac:dyDescent="0.2">
      <c r="A570" s="26" t="s">
        <v>15</v>
      </c>
      <c r="B570" s="26" t="s">
        <v>23</v>
      </c>
      <c r="C570" s="27" t="s">
        <v>24</v>
      </c>
      <c r="D570" s="28">
        <v>14</v>
      </c>
      <c r="E570" s="29"/>
      <c r="F570" s="30"/>
      <c r="G570" s="31" t="str">
        <f t="shared" si="126"/>
        <v>A7D0-A7DD</v>
      </c>
      <c r="H570" s="32" t="str">
        <f t="shared" si="137"/>
        <v>A7D0</v>
      </c>
      <c r="I570" s="32" t="str">
        <f t="shared" si="138"/>
        <v>A7DD</v>
      </c>
      <c r="J570" s="31"/>
      <c r="K570" s="33"/>
      <c r="L570" s="34"/>
      <c r="M570" s="33"/>
      <c r="N570" s="31" t="s">
        <v>41</v>
      </c>
      <c r="O570" s="35">
        <v>1</v>
      </c>
      <c r="P570" s="36">
        <f t="shared" si="135"/>
        <v>726.12</v>
      </c>
      <c r="Q570" s="37"/>
      <c r="R570" s="38"/>
      <c r="W570" s="25" t="str">
        <f t="shared" si="136"/>
        <v>mkckdvol -dev IBM.2107-75KYB71 -extpool P1 -cap 65520 -eam rotateexts -sam ese -name ckd_KYB71_#h A7D0-A7DD</v>
      </c>
    </row>
    <row r="571" spans="1:23" x14ac:dyDescent="0.2">
      <c r="A571" s="56" t="s">
        <v>15</v>
      </c>
      <c r="B571" s="56" t="s">
        <v>16</v>
      </c>
      <c r="C571" s="57" t="s">
        <v>17</v>
      </c>
      <c r="D571" s="58">
        <v>1</v>
      </c>
      <c r="E571" s="147">
        <v>222</v>
      </c>
      <c r="F571" s="147" t="str">
        <f>DEC2HEX(HEX2DEC(F561)+1)</f>
        <v>38</v>
      </c>
      <c r="G571" s="59" t="str">
        <f t="shared" si="126"/>
        <v>A800-A800</v>
      </c>
      <c r="H571" s="58" t="str">
        <f>DEC2HEX(HEX2DEC(H561)+256)</f>
        <v>A800</v>
      </c>
      <c r="I571" s="58" t="str">
        <f>DEC2HEX(HEX2DEC(I561)+256)</f>
        <v>A800</v>
      </c>
      <c r="J571" s="147" t="str">
        <f>DEC2HEX(HEX2DEC(J561)+256)</f>
        <v>68E0</v>
      </c>
      <c r="K571" s="147" t="str">
        <f>DEC2HEX(HEX2DEC(K561)+256)</f>
        <v>68FF</v>
      </c>
      <c r="L571" s="147">
        <f>(HEX2DEC(K571)-HEX2DEC(J571))+1</f>
        <v>32</v>
      </c>
      <c r="M571" s="147" t="str">
        <f>DEC2HEX(HEX2DEC(M561)+256)</f>
        <v>680E</v>
      </c>
      <c r="N571" s="60" t="s">
        <v>41</v>
      </c>
      <c r="O571" s="59" t="s">
        <v>22</v>
      </c>
      <c r="P571" s="61">
        <f t="shared" si="135"/>
        <v>0.88</v>
      </c>
      <c r="Q571" s="143">
        <f>SUM(P571:P579)</f>
        <v>7904.94</v>
      </c>
      <c r="R571" s="153" t="s">
        <v>214</v>
      </c>
      <c r="W571" s="54" t="str">
        <f t="shared" si="136"/>
        <v>mkckdvol -dev IBM.2107-75KYB71 -extpool P0 -cap 1113 -eam rotateexts -sam ese -name ckd_KYB71_#h A800-A800</v>
      </c>
    </row>
    <row r="572" spans="1:23" x14ac:dyDescent="0.2">
      <c r="A572" s="56" t="s">
        <v>15</v>
      </c>
      <c r="B572" s="56" t="s">
        <v>18</v>
      </c>
      <c r="C572" s="57" t="s">
        <v>19</v>
      </c>
      <c r="D572" s="58">
        <v>25</v>
      </c>
      <c r="E572" s="148"/>
      <c r="F572" s="152"/>
      <c r="G572" s="59" t="str">
        <f t="shared" si="126"/>
        <v>A801-A819</v>
      </c>
      <c r="H572" s="58" t="str">
        <f t="shared" ref="H572:H580" si="139">DEC2HEX(HEX2DEC(I571)+1)</f>
        <v>A801</v>
      </c>
      <c r="I572" s="58" t="str">
        <f t="shared" ref="I572:I580" si="140">DEC2HEX(HEX2DEC(H572)+D572-1)</f>
        <v>A819</v>
      </c>
      <c r="J572" s="152"/>
      <c r="K572" s="152"/>
      <c r="L572" s="152"/>
      <c r="M572" s="152"/>
      <c r="N572" s="60" t="s">
        <v>41</v>
      </c>
      <c r="O572" s="62">
        <v>0</v>
      </c>
      <c r="P572" s="61">
        <f t="shared" si="135"/>
        <v>198.24</v>
      </c>
      <c r="Q572" s="144"/>
      <c r="R572" s="154"/>
      <c r="W572" s="54" t="str">
        <f t="shared" si="136"/>
        <v>mkckdvol -dev IBM.2107-75KYB71 -extpool P0 -cap 10017 -eam rotateexts -sam ese -name ckd_KYB71_#h A801-A819</v>
      </c>
    </row>
    <row r="573" spans="1:23" x14ac:dyDescent="0.2">
      <c r="A573" s="56" t="s">
        <v>15</v>
      </c>
      <c r="B573" s="56" t="s">
        <v>23</v>
      </c>
      <c r="C573" s="57" t="s">
        <v>24</v>
      </c>
      <c r="D573" s="58">
        <v>37</v>
      </c>
      <c r="E573" s="148"/>
      <c r="F573" s="152"/>
      <c r="G573" s="59" t="str">
        <f t="shared" si="126"/>
        <v>A81A-A83E</v>
      </c>
      <c r="H573" s="58" t="str">
        <f t="shared" si="139"/>
        <v>A81A</v>
      </c>
      <c r="I573" s="58" t="str">
        <f t="shared" si="140"/>
        <v>A83E</v>
      </c>
      <c r="J573" s="152"/>
      <c r="K573" s="152"/>
      <c r="L573" s="152"/>
      <c r="M573" s="152"/>
      <c r="N573" s="60" t="s">
        <v>41</v>
      </c>
      <c r="O573" s="62">
        <v>0</v>
      </c>
      <c r="P573" s="61">
        <f t="shared" si="135"/>
        <v>1919.03</v>
      </c>
      <c r="Q573" s="144"/>
      <c r="R573" s="154"/>
      <c r="W573" s="54" t="str">
        <f t="shared" si="136"/>
        <v>mkckdvol -dev IBM.2107-75KYB71 -extpool P0 -cap 65520 -eam rotateexts -sam ese -name ckd_KYB71_#h A81A-A83E</v>
      </c>
    </row>
    <row r="574" spans="1:23" x14ac:dyDescent="0.2">
      <c r="A574" s="56" t="s">
        <v>15</v>
      </c>
      <c r="B574" s="56" t="s">
        <v>25</v>
      </c>
      <c r="C574" s="57" t="s">
        <v>26</v>
      </c>
      <c r="D574" s="58">
        <v>65</v>
      </c>
      <c r="E574" s="148"/>
      <c r="F574" s="152"/>
      <c r="G574" s="59" t="str">
        <f t="shared" si="126"/>
        <v>A83F-A87F</v>
      </c>
      <c r="H574" s="58" t="str">
        <f t="shared" si="139"/>
        <v>A83F</v>
      </c>
      <c r="I574" s="58" t="str">
        <f t="shared" si="140"/>
        <v>A87F</v>
      </c>
      <c r="J574" s="152"/>
      <c r="K574" s="152"/>
      <c r="L574" s="152"/>
      <c r="M574" s="152"/>
      <c r="N574" s="60" t="s">
        <v>41</v>
      </c>
      <c r="O574" s="62">
        <v>0</v>
      </c>
      <c r="P574" s="61">
        <f t="shared" si="135"/>
        <v>1685.63</v>
      </c>
      <c r="Q574" s="144"/>
      <c r="R574" s="154"/>
      <c r="W574" s="54" t="str">
        <f t="shared" si="136"/>
        <v>mkckdvol -dev IBM.2107-75KYB71 -extpool P0 -cap 32760 -eam rotateexts -sam ese -name ckd_KYB71_#h A83F-A87F</v>
      </c>
    </row>
    <row r="575" spans="1:23" x14ac:dyDescent="0.2">
      <c r="A575" s="56" t="s">
        <v>15</v>
      </c>
      <c r="B575" s="56" t="s">
        <v>27</v>
      </c>
      <c r="C575" s="57" t="s">
        <v>28</v>
      </c>
      <c r="D575" s="58">
        <v>20</v>
      </c>
      <c r="E575" s="148"/>
      <c r="F575" s="152"/>
      <c r="G575" s="59" t="str">
        <f t="shared" si="126"/>
        <v>A880-A893</v>
      </c>
      <c r="H575" s="58" t="str">
        <f t="shared" si="139"/>
        <v>A880</v>
      </c>
      <c r="I575" s="58" t="str">
        <f t="shared" si="140"/>
        <v>A893</v>
      </c>
      <c r="J575" s="152"/>
      <c r="K575" s="152"/>
      <c r="L575" s="152"/>
      <c r="M575" s="152"/>
      <c r="N575" s="60" t="s">
        <v>41</v>
      </c>
      <c r="O575" s="62">
        <v>0</v>
      </c>
      <c r="P575" s="61">
        <f t="shared" si="135"/>
        <v>52.86</v>
      </c>
      <c r="Q575" s="144"/>
      <c r="R575" s="154"/>
      <c r="W575" s="54" t="str">
        <f t="shared" si="136"/>
        <v>mkckdvol -dev IBM.2107-75KYB71 -extpool P0 -cap 3339 -eam rotateexts -sam ese -name ckd_KYB71_#h A880-A893</v>
      </c>
    </row>
    <row r="576" spans="1:23" x14ac:dyDescent="0.2">
      <c r="A576" s="56" t="s">
        <v>15</v>
      </c>
      <c r="B576" s="56" t="s">
        <v>23</v>
      </c>
      <c r="C576" s="57" t="s">
        <v>24</v>
      </c>
      <c r="D576" s="58">
        <v>39</v>
      </c>
      <c r="E576" s="148"/>
      <c r="F576" s="152"/>
      <c r="G576" s="59" t="str">
        <f t="shared" si="126"/>
        <v>A894-A8BA</v>
      </c>
      <c r="H576" s="58" t="str">
        <f t="shared" si="139"/>
        <v>A894</v>
      </c>
      <c r="I576" s="58" t="str">
        <f t="shared" si="140"/>
        <v>A8BA</v>
      </c>
      <c r="J576" s="152"/>
      <c r="K576" s="152"/>
      <c r="L576" s="152"/>
      <c r="M576" s="152"/>
      <c r="N576" s="60" t="s">
        <v>41</v>
      </c>
      <c r="O576" s="62">
        <v>0</v>
      </c>
      <c r="P576" s="61">
        <f t="shared" si="135"/>
        <v>2022.76</v>
      </c>
      <c r="Q576" s="144"/>
      <c r="R576" s="154"/>
      <c r="W576" s="54" t="str">
        <f t="shared" si="136"/>
        <v>mkckdvol -dev IBM.2107-75KYB71 -extpool P0 -cap 65520 -eam rotateexts -sam ese -name ckd_KYB71_#h A894-A8BA</v>
      </c>
    </row>
    <row r="577" spans="1:23" x14ac:dyDescent="0.2">
      <c r="A577" s="56" t="s">
        <v>15</v>
      </c>
      <c r="B577" s="56" t="s">
        <v>29</v>
      </c>
      <c r="C577" s="57" t="s">
        <v>30</v>
      </c>
      <c r="D577" s="58">
        <v>3</v>
      </c>
      <c r="E577" s="148"/>
      <c r="F577" s="152"/>
      <c r="G577" s="59" t="str">
        <f t="shared" si="126"/>
        <v>A8BB-A8BD</v>
      </c>
      <c r="H577" s="58" t="str">
        <f t="shared" si="139"/>
        <v>A8BB</v>
      </c>
      <c r="I577" s="58" t="str">
        <f t="shared" si="140"/>
        <v>A8BD</v>
      </c>
      <c r="J577" s="152"/>
      <c r="K577" s="152"/>
      <c r="L577" s="152"/>
      <c r="M577" s="152"/>
      <c r="N577" s="60" t="s">
        <v>41</v>
      </c>
      <c r="O577" s="62">
        <v>0</v>
      </c>
      <c r="P577" s="61">
        <f t="shared" si="135"/>
        <v>623.78</v>
      </c>
      <c r="Q577" s="144"/>
      <c r="R577" s="154"/>
      <c r="W577" s="54" t="str">
        <f t="shared" si="136"/>
        <v>mkckdvol -dev IBM.2107-75KYB71 -extpool P0 -cap 262668 -eam rotateexts -sam ese -name ckd_KYB71_#h A8BB-A8BD</v>
      </c>
    </row>
    <row r="578" spans="1:23" x14ac:dyDescent="0.2">
      <c r="A578" s="56" t="s">
        <v>15</v>
      </c>
      <c r="B578" s="56" t="s">
        <v>23</v>
      </c>
      <c r="C578" s="57" t="s">
        <v>24</v>
      </c>
      <c r="D578" s="58">
        <v>15</v>
      </c>
      <c r="E578" s="148"/>
      <c r="F578" s="152"/>
      <c r="G578" s="59" t="str">
        <f t="shared" ref="G578:G641" si="141">CONCATENATE(H578,"-",I578)</f>
        <v>A8BE-A8CC</v>
      </c>
      <c r="H578" s="58" t="str">
        <f t="shared" si="139"/>
        <v>A8BE</v>
      </c>
      <c r="I578" s="58" t="str">
        <f t="shared" si="140"/>
        <v>A8CC</v>
      </c>
      <c r="J578" s="152"/>
      <c r="K578" s="152"/>
      <c r="L578" s="152"/>
      <c r="M578" s="152"/>
      <c r="N578" s="60" t="s">
        <v>41</v>
      </c>
      <c r="O578" s="62">
        <v>0</v>
      </c>
      <c r="P578" s="61">
        <f t="shared" si="135"/>
        <v>777.98</v>
      </c>
      <c r="Q578" s="144"/>
      <c r="R578" s="154"/>
      <c r="W578" s="54" t="str">
        <f t="shared" si="136"/>
        <v>mkckdvol -dev IBM.2107-75KYB71 -extpool P0 -cap 65520 -eam rotateexts -sam ese -name ckd_KYB71_#h A8BE-A8CC</v>
      </c>
    </row>
    <row r="579" spans="1:23" x14ac:dyDescent="0.2">
      <c r="A579" s="56" t="s">
        <v>15</v>
      </c>
      <c r="B579" s="56" t="s">
        <v>29</v>
      </c>
      <c r="C579" s="57" t="s">
        <v>30</v>
      </c>
      <c r="D579" s="58">
        <v>3</v>
      </c>
      <c r="E579" s="148"/>
      <c r="F579" s="152"/>
      <c r="G579" s="59" t="str">
        <f t="shared" si="141"/>
        <v>A8CD-A8CF</v>
      </c>
      <c r="H579" s="58" t="str">
        <f t="shared" si="139"/>
        <v>A8CD</v>
      </c>
      <c r="I579" s="58" t="str">
        <f t="shared" si="140"/>
        <v>A8CF</v>
      </c>
      <c r="J579" s="152"/>
      <c r="K579" s="152"/>
      <c r="L579" s="152"/>
      <c r="M579" s="152"/>
      <c r="N579" s="60" t="s">
        <v>41</v>
      </c>
      <c r="O579" s="62">
        <v>0</v>
      </c>
      <c r="P579" s="61">
        <f t="shared" si="135"/>
        <v>623.78</v>
      </c>
      <c r="Q579" s="144"/>
      <c r="R579" s="154"/>
      <c r="W579" s="54" t="str">
        <f t="shared" si="136"/>
        <v>mkckdvol -dev IBM.2107-75KYB71 -extpool P0 -cap 262668 -eam rotateexts -sam ese -name ckd_KYB71_#h A8CD-A8CF</v>
      </c>
    </row>
    <row r="580" spans="1:23" s="25" customFormat="1" ht="12.75" customHeight="1" x14ac:dyDescent="0.2">
      <c r="A580" s="26" t="s">
        <v>15</v>
      </c>
      <c r="B580" s="26" t="s">
        <v>23</v>
      </c>
      <c r="C580" s="27" t="s">
        <v>24</v>
      </c>
      <c r="D580" s="28">
        <v>14</v>
      </c>
      <c r="E580" s="29"/>
      <c r="F580" s="30"/>
      <c r="G580" s="31" t="str">
        <f t="shared" si="141"/>
        <v>A8D0-A8DD</v>
      </c>
      <c r="H580" s="32" t="str">
        <f t="shared" si="139"/>
        <v>A8D0</v>
      </c>
      <c r="I580" s="32" t="str">
        <f t="shared" si="140"/>
        <v>A8DD</v>
      </c>
      <c r="J580" s="31"/>
      <c r="K580" s="33"/>
      <c r="L580" s="34"/>
      <c r="M580" s="33"/>
      <c r="N580" s="31" t="s">
        <v>41</v>
      </c>
      <c r="O580" s="35">
        <v>0</v>
      </c>
      <c r="P580" s="36">
        <f t="shared" si="135"/>
        <v>726.12</v>
      </c>
      <c r="Q580" s="37"/>
      <c r="R580" s="38"/>
      <c r="W580" s="25" t="str">
        <f t="shared" si="136"/>
        <v>mkckdvol -dev IBM.2107-75KYB71 -extpool P0 -cap 65520 -eam rotateexts -sam ese -name ckd_KYB71_#h A8D0-A8DD</v>
      </c>
    </row>
    <row r="581" spans="1:23" x14ac:dyDescent="0.2">
      <c r="A581" s="56" t="s">
        <v>15</v>
      </c>
      <c r="B581" s="56" t="s">
        <v>16</v>
      </c>
      <c r="C581" s="57" t="s">
        <v>17</v>
      </c>
      <c r="D581" s="58">
        <v>1</v>
      </c>
      <c r="E581" s="147">
        <v>222</v>
      </c>
      <c r="F581" s="147" t="str">
        <f>DEC2HEX(HEX2DEC(F571)+1)</f>
        <v>39</v>
      </c>
      <c r="G581" s="59" t="str">
        <f t="shared" si="141"/>
        <v>A900-A900</v>
      </c>
      <c r="H581" s="58" t="str">
        <f>DEC2HEX(HEX2DEC(H571)+256)</f>
        <v>A900</v>
      </c>
      <c r="I581" s="58" t="str">
        <f>DEC2HEX(HEX2DEC(I571)+256)</f>
        <v>A900</v>
      </c>
      <c r="J581" s="147" t="str">
        <f>DEC2HEX(HEX2DEC(J571)+256)</f>
        <v>69E0</v>
      </c>
      <c r="K581" s="147" t="str">
        <f>DEC2HEX(HEX2DEC(K571)+256)</f>
        <v>69FF</v>
      </c>
      <c r="L581" s="147">
        <f>(HEX2DEC(K581)-HEX2DEC(J581))+1</f>
        <v>32</v>
      </c>
      <c r="M581" s="147" t="str">
        <f>DEC2HEX(HEX2DEC(M571)+256)</f>
        <v>690E</v>
      </c>
      <c r="N581" s="60" t="s">
        <v>41</v>
      </c>
      <c r="O581" s="59" t="s">
        <v>16</v>
      </c>
      <c r="P581" s="61">
        <f t="shared" si="135"/>
        <v>0.88</v>
      </c>
      <c r="Q581" s="143">
        <f>SUM(P581:P589)</f>
        <v>7904.94</v>
      </c>
      <c r="R581" s="153" t="s">
        <v>214</v>
      </c>
      <c r="W581" s="54" t="str">
        <f t="shared" si="136"/>
        <v>mkckdvol -dev IBM.2107-75KYB71 -extpool P1 -cap 1113 -eam rotateexts -sam ese -name ckd_KYB71_#h A900-A900</v>
      </c>
    </row>
    <row r="582" spans="1:23" x14ac:dyDescent="0.2">
      <c r="A582" s="56" t="s">
        <v>15</v>
      </c>
      <c r="B582" s="56" t="s">
        <v>18</v>
      </c>
      <c r="C582" s="57" t="s">
        <v>19</v>
      </c>
      <c r="D582" s="58">
        <v>25</v>
      </c>
      <c r="E582" s="148"/>
      <c r="F582" s="152"/>
      <c r="G582" s="59" t="str">
        <f t="shared" si="141"/>
        <v>A901-A919</v>
      </c>
      <c r="H582" s="58" t="str">
        <f t="shared" ref="H582:H590" si="142">DEC2HEX(HEX2DEC(I581)+1)</f>
        <v>A901</v>
      </c>
      <c r="I582" s="58" t="str">
        <f t="shared" ref="I582:I590" si="143">DEC2HEX(HEX2DEC(H582)+D582-1)</f>
        <v>A919</v>
      </c>
      <c r="J582" s="152"/>
      <c r="K582" s="152"/>
      <c r="L582" s="152"/>
      <c r="M582" s="152"/>
      <c r="N582" s="60" t="s">
        <v>41</v>
      </c>
      <c r="O582" s="62">
        <v>1</v>
      </c>
      <c r="P582" s="61">
        <f t="shared" si="135"/>
        <v>198.24</v>
      </c>
      <c r="Q582" s="144"/>
      <c r="R582" s="154"/>
      <c r="W582" s="54" t="str">
        <f t="shared" si="136"/>
        <v>mkckdvol -dev IBM.2107-75KYB71 -extpool P1 -cap 10017 -eam rotateexts -sam ese -name ckd_KYB71_#h A901-A919</v>
      </c>
    </row>
    <row r="583" spans="1:23" x14ac:dyDescent="0.2">
      <c r="A583" s="56" t="s">
        <v>15</v>
      </c>
      <c r="B583" s="56" t="s">
        <v>23</v>
      </c>
      <c r="C583" s="57" t="s">
        <v>24</v>
      </c>
      <c r="D583" s="58">
        <v>37</v>
      </c>
      <c r="E583" s="148"/>
      <c r="F583" s="152"/>
      <c r="G583" s="59" t="str">
        <f t="shared" si="141"/>
        <v>A91A-A93E</v>
      </c>
      <c r="H583" s="58" t="str">
        <f t="shared" si="142"/>
        <v>A91A</v>
      </c>
      <c r="I583" s="58" t="str">
        <f t="shared" si="143"/>
        <v>A93E</v>
      </c>
      <c r="J583" s="152"/>
      <c r="K583" s="152"/>
      <c r="L583" s="152"/>
      <c r="M583" s="152"/>
      <c r="N583" s="60" t="s">
        <v>41</v>
      </c>
      <c r="O583" s="62">
        <v>1</v>
      </c>
      <c r="P583" s="61">
        <f t="shared" si="135"/>
        <v>1919.03</v>
      </c>
      <c r="Q583" s="144"/>
      <c r="R583" s="154"/>
      <c r="W583" s="54" t="str">
        <f t="shared" si="136"/>
        <v>mkckdvol -dev IBM.2107-75KYB71 -extpool P1 -cap 65520 -eam rotateexts -sam ese -name ckd_KYB71_#h A91A-A93E</v>
      </c>
    </row>
    <row r="584" spans="1:23" x14ac:dyDescent="0.2">
      <c r="A584" s="56" t="s">
        <v>15</v>
      </c>
      <c r="B584" s="56" t="s">
        <v>25</v>
      </c>
      <c r="C584" s="57" t="s">
        <v>26</v>
      </c>
      <c r="D584" s="58">
        <v>65</v>
      </c>
      <c r="E584" s="148"/>
      <c r="F584" s="152"/>
      <c r="G584" s="59" t="str">
        <f t="shared" si="141"/>
        <v>A93F-A97F</v>
      </c>
      <c r="H584" s="58" t="str">
        <f t="shared" si="142"/>
        <v>A93F</v>
      </c>
      <c r="I584" s="58" t="str">
        <f t="shared" si="143"/>
        <v>A97F</v>
      </c>
      <c r="J584" s="152"/>
      <c r="K584" s="152"/>
      <c r="L584" s="152"/>
      <c r="M584" s="152"/>
      <c r="N584" s="60" t="s">
        <v>41</v>
      </c>
      <c r="O584" s="62">
        <v>1</v>
      </c>
      <c r="P584" s="61">
        <f t="shared" si="135"/>
        <v>1685.63</v>
      </c>
      <c r="Q584" s="144"/>
      <c r="R584" s="154"/>
      <c r="W584" s="54" t="str">
        <f t="shared" si="136"/>
        <v>mkckdvol -dev IBM.2107-75KYB71 -extpool P1 -cap 32760 -eam rotateexts -sam ese -name ckd_KYB71_#h A93F-A97F</v>
      </c>
    </row>
    <row r="585" spans="1:23" x14ac:dyDescent="0.2">
      <c r="A585" s="56" t="s">
        <v>15</v>
      </c>
      <c r="B585" s="56" t="s">
        <v>27</v>
      </c>
      <c r="C585" s="57" t="s">
        <v>28</v>
      </c>
      <c r="D585" s="58">
        <v>20</v>
      </c>
      <c r="E585" s="148"/>
      <c r="F585" s="152"/>
      <c r="G585" s="59" t="str">
        <f t="shared" si="141"/>
        <v>A980-A993</v>
      </c>
      <c r="H585" s="58" t="str">
        <f t="shared" si="142"/>
        <v>A980</v>
      </c>
      <c r="I585" s="58" t="str">
        <f t="shared" si="143"/>
        <v>A993</v>
      </c>
      <c r="J585" s="152"/>
      <c r="K585" s="152"/>
      <c r="L585" s="152"/>
      <c r="M585" s="152"/>
      <c r="N585" s="60" t="s">
        <v>41</v>
      </c>
      <c r="O585" s="62">
        <v>1</v>
      </c>
      <c r="P585" s="61">
        <f t="shared" si="135"/>
        <v>52.86</v>
      </c>
      <c r="Q585" s="144"/>
      <c r="R585" s="154"/>
      <c r="W585" s="54" t="str">
        <f t="shared" si="136"/>
        <v>mkckdvol -dev IBM.2107-75KYB71 -extpool P1 -cap 3339 -eam rotateexts -sam ese -name ckd_KYB71_#h A980-A993</v>
      </c>
    </row>
    <row r="586" spans="1:23" x14ac:dyDescent="0.2">
      <c r="A586" s="56" t="s">
        <v>15</v>
      </c>
      <c r="B586" s="56" t="s">
        <v>23</v>
      </c>
      <c r="C586" s="57" t="s">
        <v>24</v>
      </c>
      <c r="D586" s="58">
        <v>39</v>
      </c>
      <c r="E586" s="148"/>
      <c r="F586" s="152"/>
      <c r="G586" s="59" t="str">
        <f t="shared" si="141"/>
        <v>A994-A9BA</v>
      </c>
      <c r="H586" s="58" t="str">
        <f t="shared" si="142"/>
        <v>A994</v>
      </c>
      <c r="I586" s="58" t="str">
        <f t="shared" si="143"/>
        <v>A9BA</v>
      </c>
      <c r="J586" s="152"/>
      <c r="K586" s="152"/>
      <c r="L586" s="152"/>
      <c r="M586" s="152"/>
      <c r="N586" s="60" t="s">
        <v>41</v>
      </c>
      <c r="O586" s="62">
        <v>1</v>
      </c>
      <c r="P586" s="61">
        <f t="shared" si="135"/>
        <v>2022.76</v>
      </c>
      <c r="Q586" s="144"/>
      <c r="R586" s="154"/>
      <c r="W586" s="54" t="str">
        <f t="shared" si="136"/>
        <v>mkckdvol -dev IBM.2107-75KYB71 -extpool P1 -cap 65520 -eam rotateexts -sam ese -name ckd_KYB71_#h A994-A9BA</v>
      </c>
    </row>
    <row r="587" spans="1:23" x14ac:dyDescent="0.2">
      <c r="A587" s="56" t="s">
        <v>15</v>
      </c>
      <c r="B587" s="56" t="s">
        <v>29</v>
      </c>
      <c r="C587" s="57" t="s">
        <v>30</v>
      </c>
      <c r="D587" s="58">
        <v>3</v>
      </c>
      <c r="E587" s="148"/>
      <c r="F587" s="152"/>
      <c r="G587" s="59" t="str">
        <f t="shared" si="141"/>
        <v>A9BB-A9BD</v>
      </c>
      <c r="H587" s="58" t="str">
        <f t="shared" si="142"/>
        <v>A9BB</v>
      </c>
      <c r="I587" s="58" t="str">
        <f t="shared" si="143"/>
        <v>A9BD</v>
      </c>
      <c r="J587" s="152"/>
      <c r="K587" s="152"/>
      <c r="L587" s="152"/>
      <c r="M587" s="152"/>
      <c r="N587" s="60" t="s">
        <v>41</v>
      </c>
      <c r="O587" s="62">
        <v>1</v>
      </c>
      <c r="P587" s="61">
        <f t="shared" si="135"/>
        <v>623.78</v>
      </c>
      <c r="Q587" s="144"/>
      <c r="R587" s="154"/>
      <c r="W587" s="54" t="str">
        <f t="shared" si="136"/>
        <v>mkckdvol -dev IBM.2107-75KYB71 -extpool P1 -cap 262668 -eam rotateexts -sam ese -name ckd_KYB71_#h A9BB-A9BD</v>
      </c>
    </row>
    <row r="588" spans="1:23" x14ac:dyDescent="0.2">
      <c r="A588" s="56" t="s">
        <v>15</v>
      </c>
      <c r="B588" s="56" t="s">
        <v>23</v>
      </c>
      <c r="C588" s="57" t="s">
        <v>24</v>
      </c>
      <c r="D588" s="58">
        <v>15</v>
      </c>
      <c r="E588" s="148"/>
      <c r="F588" s="152"/>
      <c r="G588" s="59" t="str">
        <f t="shared" si="141"/>
        <v>A9BE-A9CC</v>
      </c>
      <c r="H588" s="58" t="str">
        <f t="shared" si="142"/>
        <v>A9BE</v>
      </c>
      <c r="I588" s="58" t="str">
        <f t="shared" si="143"/>
        <v>A9CC</v>
      </c>
      <c r="J588" s="152"/>
      <c r="K588" s="152"/>
      <c r="L588" s="152"/>
      <c r="M588" s="152"/>
      <c r="N588" s="60" t="s">
        <v>41</v>
      </c>
      <c r="O588" s="62">
        <v>1</v>
      </c>
      <c r="P588" s="61">
        <f t="shared" si="135"/>
        <v>777.98</v>
      </c>
      <c r="Q588" s="144"/>
      <c r="R588" s="154"/>
      <c r="W588" s="54" t="str">
        <f t="shared" si="136"/>
        <v>mkckdvol -dev IBM.2107-75KYB71 -extpool P1 -cap 65520 -eam rotateexts -sam ese -name ckd_KYB71_#h A9BE-A9CC</v>
      </c>
    </row>
    <row r="589" spans="1:23" x14ac:dyDescent="0.2">
      <c r="A589" s="56" t="s">
        <v>15</v>
      </c>
      <c r="B589" s="56" t="s">
        <v>29</v>
      </c>
      <c r="C589" s="57" t="s">
        <v>30</v>
      </c>
      <c r="D589" s="58">
        <v>3</v>
      </c>
      <c r="E589" s="148"/>
      <c r="F589" s="152"/>
      <c r="G589" s="59" t="str">
        <f t="shared" si="141"/>
        <v>A9CD-A9CF</v>
      </c>
      <c r="H589" s="58" t="str">
        <f t="shared" si="142"/>
        <v>A9CD</v>
      </c>
      <c r="I589" s="58" t="str">
        <f t="shared" si="143"/>
        <v>A9CF</v>
      </c>
      <c r="J589" s="152"/>
      <c r="K589" s="152"/>
      <c r="L589" s="152"/>
      <c r="M589" s="152"/>
      <c r="N589" s="60" t="s">
        <v>41</v>
      </c>
      <c r="O589" s="62">
        <v>1</v>
      </c>
      <c r="P589" s="61">
        <f t="shared" si="135"/>
        <v>623.78</v>
      </c>
      <c r="Q589" s="144"/>
      <c r="R589" s="154"/>
      <c r="W589" s="54" t="str">
        <f t="shared" si="136"/>
        <v>mkckdvol -dev IBM.2107-75KYB71 -extpool P1 -cap 262668 -eam rotateexts -sam ese -name ckd_KYB71_#h A9CD-A9CF</v>
      </c>
    </row>
    <row r="590" spans="1:23" s="25" customFormat="1" ht="12.75" customHeight="1" x14ac:dyDescent="0.2">
      <c r="A590" s="26" t="s">
        <v>15</v>
      </c>
      <c r="B590" s="26" t="s">
        <v>23</v>
      </c>
      <c r="C590" s="27" t="s">
        <v>24</v>
      </c>
      <c r="D590" s="28">
        <v>14</v>
      </c>
      <c r="E590" s="29"/>
      <c r="F590" s="30"/>
      <c r="G590" s="31" t="str">
        <f t="shared" si="141"/>
        <v>A9D0-A9DD</v>
      </c>
      <c r="H590" s="32" t="str">
        <f t="shared" si="142"/>
        <v>A9D0</v>
      </c>
      <c r="I590" s="32" t="str">
        <f t="shared" si="143"/>
        <v>A9DD</v>
      </c>
      <c r="J590" s="31"/>
      <c r="K590" s="33"/>
      <c r="L590" s="34"/>
      <c r="M590" s="33"/>
      <c r="N590" s="31" t="s">
        <v>41</v>
      </c>
      <c r="O590" s="35">
        <v>1</v>
      </c>
      <c r="P590" s="36">
        <f t="shared" si="135"/>
        <v>726.12</v>
      </c>
      <c r="Q590" s="37"/>
      <c r="R590" s="38"/>
      <c r="W590" s="25" t="str">
        <f t="shared" si="136"/>
        <v>mkckdvol -dev IBM.2107-75KYB71 -extpool P1 -cap 65520 -eam rotateexts -sam ese -name ckd_KYB71_#h A9D0-A9DD</v>
      </c>
    </row>
    <row r="591" spans="1:23" x14ac:dyDescent="0.2">
      <c r="A591" s="56" t="s">
        <v>15</v>
      </c>
      <c r="B591" s="56" t="s">
        <v>16</v>
      </c>
      <c r="C591" s="57" t="s">
        <v>17</v>
      </c>
      <c r="D591" s="58">
        <v>1</v>
      </c>
      <c r="E591" s="147">
        <v>222</v>
      </c>
      <c r="F591" s="147" t="str">
        <f>DEC2HEX(HEX2DEC(F581)+1)</f>
        <v>3A</v>
      </c>
      <c r="G591" s="59" t="str">
        <f t="shared" si="141"/>
        <v>AA00-AA00</v>
      </c>
      <c r="H591" s="58" t="str">
        <f>DEC2HEX(HEX2DEC(H581)+256)</f>
        <v>AA00</v>
      </c>
      <c r="I591" s="58" t="str">
        <f>DEC2HEX(HEX2DEC(I581)+256)</f>
        <v>AA00</v>
      </c>
      <c r="J591" s="147" t="str">
        <f>DEC2HEX(HEX2DEC(J581)+256)</f>
        <v>6AE0</v>
      </c>
      <c r="K591" s="147" t="str">
        <f>DEC2HEX(HEX2DEC(K581)+256)</f>
        <v>6AFF</v>
      </c>
      <c r="L591" s="147">
        <f>(HEX2DEC(K591)-HEX2DEC(J591))+1</f>
        <v>32</v>
      </c>
      <c r="M591" s="147" t="str">
        <f>DEC2HEX(HEX2DEC(M581)+256)</f>
        <v>6A0E</v>
      </c>
      <c r="N591" s="60" t="s">
        <v>41</v>
      </c>
      <c r="O591" s="59" t="s">
        <v>22</v>
      </c>
      <c r="P591" s="61">
        <f t="shared" si="135"/>
        <v>0.88</v>
      </c>
      <c r="Q591" s="143">
        <f>SUM(P591:P599)</f>
        <v>7904.94</v>
      </c>
      <c r="R591" s="153" t="s">
        <v>214</v>
      </c>
      <c r="W591" s="54" t="str">
        <f t="shared" si="136"/>
        <v>mkckdvol -dev IBM.2107-75KYB71 -extpool P0 -cap 1113 -eam rotateexts -sam ese -name ckd_KYB71_#h AA00-AA00</v>
      </c>
    </row>
    <row r="592" spans="1:23" x14ac:dyDescent="0.2">
      <c r="A592" s="56" t="s">
        <v>15</v>
      </c>
      <c r="B592" s="56" t="s">
        <v>18</v>
      </c>
      <c r="C592" s="57" t="s">
        <v>19</v>
      </c>
      <c r="D592" s="58">
        <v>25</v>
      </c>
      <c r="E592" s="148"/>
      <c r="F592" s="152"/>
      <c r="G592" s="59" t="str">
        <f t="shared" si="141"/>
        <v>AA01-AA19</v>
      </c>
      <c r="H592" s="58" t="str">
        <f t="shared" ref="H592:H600" si="144">DEC2HEX(HEX2DEC(I591)+1)</f>
        <v>AA01</v>
      </c>
      <c r="I592" s="58" t="str">
        <f t="shared" ref="I592:I600" si="145">DEC2HEX(HEX2DEC(H592)+D592-1)</f>
        <v>AA19</v>
      </c>
      <c r="J592" s="152"/>
      <c r="K592" s="152"/>
      <c r="L592" s="152"/>
      <c r="M592" s="152"/>
      <c r="N592" s="60" t="s">
        <v>41</v>
      </c>
      <c r="O592" s="62">
        <v>0</v>
      </c>
      <c r="P592" s="61">
        <f t="shared" si="135"/>
        <v>198.24</v>
      </c>
      <c r="Q592" s="144"/>
      <c r="R592" s="154"/>
      <c r="W592" s="54" t="str">
        <f t="shared" si="136"/>
        <v>mkckdvol -dev IBM.2107-75KYB71 -extpool P0 -cap 10017 -eam rotateexts -sam ese -name ckd_KYB71_#h AA01-AA19</v>
      </c>
    </row>
    <row r="593" spans="1:23" x14ac:dyDescent="0.2">
      <c r="A593" s="56" t="s">
        <v>15</v>
      </c>
      <c r="B593" s="56" t="s">
        <v>23</v>
      </c>
      <c r="C593" s="57" t="s">
        <v>24</v>
      </c>
      <c r="D593" s="58">
        <v>37</v>
      </c>
      <c r="E593" s="148"/>
      <c r="F593" s="152"/>
      <c r="G593" s="59" t="str">
        <f t="shared" si="141"/>
        <v>AA1A-AA3E</v>
      </c>
      <c r="H593" s="58" t="str">
        <f t="shared" si="144"/>
        <v>AA1A</v>
      </c>
      <c r="I593" s="58" t="str">
        <f t="shared" si="145"/>
        <v>AA3E</v>
      </c>
      <c r="J593" s="152"/>
      <c r="K593" s="152"/>
      <c r="L593" s="152"/>
      <c r="M593" s="152"/>
      <c r="N593" s="60" t="s">
        <v>41</v>
      </c>
      <c r="O593" s="62">
        <v>0</v>
      </c>
      <c r="P593" s="61">
        <f t="shared" si="135"/>
        <v>1919.03</v>
      </c>
      <c r="Q593" s="144"/>
      <c r="R593" s="154"/>
      <c r="W593" s="54" t="str">
        <f t="shared" si="136"/>
        <v>mkckdvol -dev IBM.2107-75KYB71 -extpool P0 -cap 65520 -eam rotateexts -sam ese -name ckd_KYB71_#h AA1A-AA3E</v>
      </c>
    </row>
    <row r="594" spans="1:23" x14ac:dyDescent="0.2">
      <c r="A594" s="56" t="s">
        <v>15</v>
      </c>
      <c r="B594" s="56" t="s">
        <v>25</v>
      </c>
      <c r="C594" s="57" t="s">
        <v>26</v>
      </c>
      <c r="D594" s="58">
        <v>65</v>
      </c>
      <c r="E594" s="148"/>
      <c r="F594" s="152"/>
      <c r="G594" s="59" t="str">
        <f t="shared" si="141"/>
        <v>AA3F-AA7F</v>
      </c>
      <c r="H594" s="58" t="str">
        <f t="shared" si="144"/>
        <v>AA3F</v>
      </c>
      <c r="I594" s="58" t="str">
        <f t="shared" si="145"/>
        <v>AA7F</v>
      </c>
      <c r="J594" s="152"/>
      <c r="K594" s="152"/>
      <c r="L594" s="152"/>
      <c r="M594" s="152"/>
      <c r="N594" s="60" t="s">
        <v>41</v>
      </c>
      <c r="O594" s="62">
        <v>0</v>
      </c>
      <c r="P594" s="61">
        <f t="shared" si="135"/>
        <v>1685.63</v>
      </c>
      <c r="Q594" s="144"/>
      <c r="R594" s="154"/>
      <c r="W594" s="54" t="str">
        <f t="shared" si="136"/>
        <v>mkckdvol -dev IBM.2107-75KYB71 -extpool P0 -cap 32760 -eam rotateexts -sam ese -name ckd_KYB71_#h AA3F-AA7F</v>
      </c>
    </row>
    <row r="595" spans="1:23" x14ac:dyDescent="0.2">
      <c r="A595" s="56" t="s">
        <v>15</v>
      </c>
      <c r="B595" s="56" t="s">
        <v>27</v>
      </c>
      <c r="C595" s="57" t="s">
        <v>28</v>
      </c>
      <c r="D595" s="58">
        <v>20</v>
      </c>
      <c r="E595" s="148"/>
      <c r="F595" s="152"/>
      <c r="G595" s="59" t="str">
        <f t="shared" si="141"/>
        <v>AA80-AA93</v>
      </c>
      <c r="H595" s="58" t="str">
        <f t="shared" si="144"/>
        <v>AA80</v>
      </c>
      <c r="I595" s="58" t="str">
        <f t="shared" si="145"/>
        <v>AA93</v>
      </c>
      <c r="J595" s="152"/>
      <c r="K595" s="152"/>
      <c r="L595" s="152"/>
      <c r="M595" s="152"/>
      <c r="N595" s="60" t="s">
        <v>41</v>
      </c>
      <c r="O595" s="62">
        <v>0</v>
      </c>
      <c r="P595" s="61">
        <f t="shared" si="135"/>
        <v>52.86</v>
      </c>
      <c r="Q595" s="144"/>
      <c r="R595" s="154"/>
      <c r="W595" s="54" t="str">
        <f t="shared" si="136"/>
        <v>mkckdvol -dev IBM.2107-75KYB71 -extpool P0 -cap 3339 -eam rotateexts -sam ese -name ckd_KYB71_#h AA80-AA93</v>
      </c>
    </row>
    <row r="596" spans="1:23" x14ac:dyDescent="0.2">
      <c r="A596" s="56" t="s">
        <v>15</v>
      </c>
      <c r="B596" s="56" t="s">
        <v>23</v>
      </c>
      <c r="C596" s="57" t="s">
        <v>24</v>
      </c>
      <c r="D596" s="58">
        <v>39</v>
      </c>
      <c r="E596" s="148"/>
      <c r="F596" s="152"/>
      <c r="G596" s="59" t="str">
        <f t="shared" si="141"/>
        <v>AA94-AABA</v>
      </c>
      <c r="H596" s="58" t="str">
        <f t="shared" si="144"/>
        <v>AA94</v>
      </c>
      <c r="I596" s="58" t="str">
        <f t="shared" si="145"/>
        <v>AABA</v>
      </c>
      <c r="J596" s="152"/>
      <c r="K596" s="152"/>
      <c r="L596" s="152"/>
      <c r="M596" s="152"/>
      <c r="N596" s="60" t="s">
        <v>41</v>
      </c>
      <c r="O596" s="62">
        <v>0</v>
      </c>
      <c r="P596" s="61">
        <f t="shared" si="135"/>
        <v>2022.76</v>
      </c>
      <c r="Q596" s="144"/>
      <c r="R596" s="154"/>
      <c r="W596" s="54" t="str">
        <f t="shared" si="136"/>
        <v>mkckdvol -dev IBM.2107-75KYB71 -extpool P0 -cap 65520 -eam rotateexts -sam ese -name ckd_KYB71_#h AA94-AABA</v>
      </c>
    </row>
    <row r="597" spans="1:23" x14ac:dyDescent="0.2">
      <c r="A597" s="56" t="s">
        <v>15</v>
      </c>
      <c r="B597" s="56" t="s">
        <v>29</v>
      </c>
      <c r="C597" s="57" t="s">
        <v>30</v>
      </c>
      <c r="D597" s="58">
        <v>3</v>
      </c>
      <c r="E597" s="148"/>
      <c r="F597" s="152"/>
      <c r="G597" s="59" t="str">
        <f t="shared" si="141"/>
        <v>AABB-AABD</v>
      </c>
      <c r="H597" s="58" t="str">
        <f t="shared" si="144"/>
        <v>AABB</v>
      </c>
      <c r="I597" s="58" t="str">
        <f t="shared" si="145"/>
        <v>AABD</v>
      </c>
      <c r="J597" s="152"/>
      <c r="K597" s="152"/>
      <c r="L597" s="152"/>
      <c r="M597" s="152"/>
      <c r="N597" s="60" t="s">
        <v>41</v>
      </c>
      <c r="O597" s="62">
        <v>0</v>
      </c>
      <c r="P597" s="61">
        <f t="shared" si="135"/>
        <v>623.78</v>
      </c>
      <c r="Q597" s="144"/>
      <c r="R597" s="154"/>
      <c r="W597" s="54" t="str">
        <f t="shared" si="136"/>
        <v>mkckdvol -dev IBM.2107-75KYB71 -extpool P0 -cap 262668 -eam rotateexts -sam ese -name ckd_KYB71_#h AABB-AABD</v>
      </c>
    </row>
    <row r="598" spans="1:23" x14ac:dyDescent="0.2">
      <c r="A598" s="56" t="s">
        <v>15</v>
      </c>
      <c r="B598" s="56" t="s">
        <v>23</v>
      </c>
      <c r="C598" s="57" t="s">
        <v>24</v>
      </c>
      <c r="D598" s="58">
        <v>15</v>
      </c>
      <c r="E598" s="148"/>
      <c r="F598" s="152"/>
      <c r="G598" s="59" t="str">
        <f t="shared" si="141"/>
        <v>AABE-AACC</v>
      </c>
      <c r="H598" s="58" t="str">
        <f t="shared" si="144"/>
        <v>AABE</v>
      </c>
      <c r="I598" s="58" t="str">
        <f t="shared" si="145"/>
        <v>AACC</v>
      </c>
      <c r="J598" s="152"/>
      <c r="K598" s="152"/>
      <c r="L598" s="152"/>
      <c r="M598" s="152"/>
      <c r="N598" s="60" t="s">
        <v>41</v>
      </c>
      <c r="O598" s="62">
        <v>0</v>
      </c>
      <c r="P598" s="61">
        <f t="shared" si="135"/>
        <v>777.98</v>
      </c>
      <c r="Q598" s="144"/>
      <c r="R598" s="154"/>
      <c r="W598" s="54" t="str">
        <f t="shared" si="136"/>
        <v>mkckdvol -dev IBM.2107-75KYB71 -extpool P0 -cap 65520 -eam rotateexts -sam ese -name ckd_KYB71_#h AABE-AACC</v>
      </c>
    </row>
    <row r="599" spans="1:23" x14ac:dyDescent="0.2">
      <c r="A599" s="56" t="s">
        <v>15</v>
      </c>
      <c r="B599" s="56" t="s">
        <v>29</v>
      </c>
      <c r="C599" s="57" t="s">
        <v>30</v>
      </c>
      <c r="D599" s="58">
        <v>3</v>
      </c>
      <c r="E599" s="148"/>
      <c r="F599" s="152"/>
      <c r="G599" s="59" t="str">
        <f t="shared" si="141"/>
        <v>AACD-AACF</v>
      </c>
      <c r="H599" s="58" t="str">
        <f t="shared" si="144"/>
        <v>AACD</v>
      </c>
      <c r="I599" s="58" t="str">
        <f t="shared" si="145"/>
        <v>AACF</v>
      </c>
      <c r="J599" s="152"/>
      <c r="K599" s="152"/>
      <c r="L599" s="152"/>
      <c r="M599" s="152"/>
      <c r="N599" s="60" t="s">
        <v>41</v>
      </c>
      <c r="O599" s="62">
        <v>0</v>
      </c>
      <c r="P599" s="61">
        <f t="shared" si="135"/>
        <v>623.78</v>
      </c>
      <c r="Q599" s="144"/>
      <c r="R599" s="154"/>
      <c r="W599" s="54" t="str">
        <f t="shared" si="136"/>
        <v>mkckdvol -dev IBM.2107-75KYB71 -extpool P0 -cap 262668 -eam rotateexts -sam ese -name ckd_KYB71_#h AACD-AACF</v>
      </c>
    </row>
    <row r="600" spans="1:23" s="25" customFormat="1" ht="12.75" customHeight="1" x14ac:dyDescent="0.2">
      <c r="A600" s="26" t="s">
        <v>15</v>
      </c>
      <c r="B600" s="26" t="s">
        <v>23</v>
      </c>
      <c r="C600" s="27" t="s">
        <v>24</v>
      </c>
      <c r="D600" s="28">
        <v>14</v>
      </c>
      <c r="E600" s="29"/>
      <c r="F600" s="30"/>
      <c r="G600" s="31" t="str">
        <f t="shared" si="141"/>
        <v>AAD0-AADD</v>
      </c>
      <c r="H600" s="32" t="str">
        <f t="shared" si="144"/>
        <v>AAD0</v>
      </c>
      <c r="I600" s="32" t="str">
        <f t="shared" si="145"/>
        <v>AADD</v>
      </c>
      <c r="J600" s="31"/>
      <c r="K600" s="33"/>
      <c r="L600" s="34"/>
      <c r="M600" s="33"/>
      <c r="N600" s="31" t="s">
        <v>41</v>
      </c>
      <c r="O600" s="35">
        <v>0</v>
      </c>
      <c r="P600" s="36">
        <f t="shared" si="135"/>
        <v>726.12</v>
      </c>
      <c r="Q600" s="37"/>
      <c r="R600" s="38"/>
      <c r="W600" s="25" t="str">
        <f t="shared" si="136"/>
        <v>mkckdvol -dev IBM.2107-75KYB71 -extpool P0 -cap 65520 -eam rotateexts -sam ese -name ckd_KYB71_#h AAD0-AADD</v>
      </c>
    </row>
    <row r="601" spans="1:23" x14ac:dyDescent="0.2">
      <c r="A601" s="56" t="s">
        <v>15</v>
      </c>
      <c r="B601" s="56" t="s">
        <v>16</v>
      </c>
      <c r="C601" s="57" t="s">
        <v>17</v>
      </c>
      <c r="D601" s="58">
        <v>1</v>
      </c>
      <c r="E601" s="147">
        <v>222</v>
      </c>
      <c r="F601" s="147" t="str">
        <f>DEC2HEX(HEX2DEC(F591)+1)</f>
        <v>3B</v>
      </c>
      <c r="G601" s="59" t="str">
        <f t="shared" si="141"/>
        <v>AB00-AB00</v>
      </c>
      <c r="H601" s="58" t="str">
        <f>DEC2HEX(HEX2DEC(H591)+256)</f>
        <v>AB00</v>
      </c>
      <c r="I601" s="58" t="str">
        <f>DEC2HEX(HEX2DEC(I591)+256)</f>
        <v>AB00</v>
      </c>
      <c r="J601" s="147" t="str">
        <f>DEC2HEX(HEX2DEC(J591)+256)</f>
        <v>6BE0</v>
      </c>
      <c r="K601" s="147" t="str">
        <f>DEC2HEX(HEX2DEC(K591)+256)</f>
        <v>6BFF</v>
      </c>
      <c r="L601" s="147">
        <f>(HEX2DEC(K601)-HEX2DEC(J601))+1</f>
        <v>32</v>
      </c>
      <c r="M601" s="147" t="str">
        <f>DEC2HEX(HEX2DEC(M591)+256)</f>
        <v>6B0E</v>
      </c>
      <c r="N601" s="60" t="s">
        <v>41</v>
      </c>
      <c r="O601" s="59" t="s">
        <v>16</v>
      </c>
      <c r="P601" s="61">
        <f t="shared" si="135"/>
        <v>0.88</v>
      </c>
      <c r="Q601" s="143">
        <f>SUM(P601:P609)</f>
        <v>7904.94</v>
      </c>
      <c r="R601" s="153" t="s">
        <v>214</v>
      </c>
      <c r="W601" s="54" t="str">
        <f t="shared" si="136"/>
        <v>mkckdvol -dev IBM.2107-75KYB71 -extpool P1 -cap 1113 -eam rotateexts -sam ese -name ckd_KYB71_#h AB00-AB00</v>
      </c>
    </row>
    <row r="602" spans="1:23" x14ac:dyDescent="0.2">
      <c r="A602" s="56" t="s">
        <v>15</v>
      </c>
      <c r="B602" s="56" t="s">
        <v>18</v>
      </c>
      <c r="C602" s="57" t="s">
        <v>19</v>
      </c>
      <c r="D602" s="58">
        <v>25</v>
      </c>
      <c r="E602" s="148"/>
      <c r="F602" s="152"/>
      <c r="G602" s="59" t="str">
        <f t="shared" si="141"/>
        <v>AB01-AB19</v>
      </c>
      <c r="H602" s="58" t="str">
        <f t="shared" ref="H602:H610" si="146">DEC2HEX(HEX2DEC(I601)+1)</f>
        <v>AB01</v>
      </c>
      <c r="I602" s="58" t="str">
        <f t="shared" ref="I602:I610" si="147">DEC2HEX(HEX2DEC(H602)+D602-1)</f>
        <v>AB19</v>
      </c>
      <c r="J602" s="152"/>
      <c r="K602" s="152"/>
      <c r="L602" s="152"/>
      <c r="M602" s="152"/>
      <c r="N602" s="60" t="s">
        <v>41</v>
      </c>
      <c r="O602" s="62">
        <v>1</v>
      </c>
      <c r="P602" s="61">
        <f t="shared" si="135"/>
        <v>198.24</v>
      </c>
      <c r="Q602" s="144"/>
      <c r="R602" s="154"/>
      <c r="W602" s="54" t="str">
        <f t="shared" si="136"/>
        <v>mkckdvol -dev IBM.2107-75KYB71 -extpool P1 -cap 10017 -eam rotateexts -sam ese -name ckd_KYB71_#h AB01-AB19</v>
      </c>
    </row>
    <row r="603" spans="1:23" x14ac:dyDescent="0.2">
      <c r="A603" s="56" t="s">
        <v>15</v>
      </c>
      <c r="B603" s="56" t="s">
        <v>23</v>
      </c>
      <c r="C603" s="57" t="s">
        <v>24</v>
      </c>
      <c r="D603" s="58">
        <v>37</v>
      </c>
      <c r="E603" s="148"/>
      <c r="F603" s="152"/>
      <c r="G603" s="59" t="str">
        <f t="shared" si="141"/>
        <v>AB1A-AB3E</v>
      </c>
      <c r="H603" s="58" t="str">
        <f t="shared" si="146"/>
        <v>AB1A</v>
      </c>
      <c r="I603" s="58" t="str">
        <f t="shared" si="147"/>
        <v>AB3E</v>
      </c>
      <c r="J603" s="152"/>
      <c r="K603" s="152"/>
      <c r="L603" s="152"/>
      <c r="M603" s="152"/>
      <c r="N603" s="60" t="s">
        <v>41</v>
      </c>
      <c r="O603" s="62">
        <v>1</v>
      </c>
      <c r="P603" s="61">
        <f t="shared" si="135"/>
        <v>1919.03</v>
      </c>
      <c r="Q603" s="144"/>
      <c r="R603" s="154"/>
      <c r="W603" s="54" t="str">
        <f t="shared" si="136"/>
        <v>mkckdvol -dev IBM.2107-75KYB71 -extpool P1 -cap 65520 -eam rotateexts -sam ese -name ckd_KYB71_#h AB1A-AB3E</v>
      </c>
    </row>
    <row r="604" spans="1:23" x14ac:dyDescent="0.2">
      <c r="A604" s="56" t="s">
        <v>15</v>
      </c>
      <c r="B604" s="56" t="s">
        <v>25</v>
      </c>
      <c r="C604" s="57" t="s">
        <v>26</v>
      </c>
      <c r="D604" s="58">
        <v>65</v>
      </c>
      <c r="E604" s="148"/>
      <c r="F604" s="152"/>
      <c r="G604" s="59" t="str">
        <f t="shared" si="141"/>
        <v>AB3F-AB7F</v>
      </c>
      <c r="H604" s="58" t="str">
        <f t="shared" si="146"/>
        <v>AB3F</v>
      </c>
      <c r="I604" s="58" t="str">
        <f t="shared" si="147"/>
        <v>AB7F</v>
      </c>
      <c r="J604" s="152"/>
      <c r="K604" s="152"/>
      <c r="L604" s="152"/>
      <c r="M604" s="152"/>
      <c r="N604" s="60" t="s">
        <v>41</v>
      </c>
      <c r="O604" s="62">
        <v>1</v>
      </c>
      <c r="P604" s="61">
        <f t="shared" si="135"/>
        <v>1685.63</v>
      </c>
      <c r="Q604" s="144"/>
      <c r="R604" s="154"/>
      <c r="W604" s="54" t="str">
        <f t="shared" si="136"/>
        <v>mkckdvol -dev IBM.2107-75KYB71 -extpool P1 -cap 32760 -eam rotateexts -sam ese -name ckd_KYB71_#h AB3F-AB7F</v>
      </c>
    </row>
    <row r="605" spans="1:23" x14ac:dyDescent="0.2">
      <c r="A605" s="56" t="s">
        <v>15</v>
      </c>
      <c r="B605" s="56" t="s">
        <v>27</v>
      </c>
      <c r="C605" s="57" t="s">
        <v>28</v>
      </c>
      <c r="D605" s="58">
        <v>20</v>
      </c>
      <c r="E605" s="148"/>
      <c r="F605" s="152"/>
      <c r="G605" s="59" t="str">
        <f t="shared" si="141"/>
        <v>AB80-AB93</v>
      </c>
      <c r="H605" s="58" t="str">
        <f t="shared" si="146"/>
        <v>AB80</v>
      </c>
      <c r="I605" s="58" t="str">
        <f t="shared" si="147"/>
        <v>AB93</v>
      </c>
      <c r="J605" s="152"/>
      <c r="K605" s="152"/>
      <c r="L605" s="152"/>
      <c r="M605" s="152"/>
      <c r="N605" s="60" t="s">
        <v>41</v>
      </c>
      <c r="O605" s="62">
        <v>1</v>
      </c>
      <c r="P605" s="61">
        <f t="shared" si="135"/>
        <v>52.86</v>
      </c>
      <c r="Q605" s="144"/>
      <c r="R605" s="154"/>
      <c r="W605" s="54" t="str">
        <f t="shared" si="136"/>
        <v>mkckdvol -dev IBM.2107-75KYB71 -extpool P1 -cap 3339 -eam rotateexts -sam ese -name ckd_KYB71_#h AB80-AB93</v>
      </c>
    </row>
    <row r="606" spans="1:23" x14ac:dyDescent="0.2">
      <c r="A606" s="56" t="s">
        <v>15</v>
      </c>
      <c r="B606" s="56" t="s">
        <v>23</v>
      </c>
      <c r="C606" s="57" t="s">
        <v>24</v>
      </c>
      <c r="D606" s="58">
        <v>39</v>
      </c>
      <c r="E606" s="148"/>
      <c r="F606" s="152"/>
      <c r="G606" s="59" t="str">
        <f t="shared" si="141"/>
        <v>AB94-ABBA</v>
      </c>
      <c r="H606" s="58" t="str">
        <f t="shared" si="146"/>
        <v>AB94</v>
      </c>
      <c r="I606" s="58" t="str">
        <f t="shared" si="147"/>
        <v>ABBA</v>
      </c>
      <c r="J606" s="152"/>
      <c r="K606" s="152"/>
      <c r="L606" s="152"/>
      <c r="M606" s="152"/>
      <c r="N606" s="60" t="s">
        <v>41</v>
      </c>
      <c r="O606" s="62">
        <v>1</v>
      </c>
      <c r="P606" s="61">
        <f t="shared" si="135"/>
        <v>2022.76</v>
      </c>
      <c r="Q606" s="144"/>
      <c r="R606" s="154"/>
      <c r="W606" s="54" t="str">
        <f t="shared" si="136"/>
        <v>mkckdvol -dev IBM.2107-75KYB71 -extpool P1 -cap 65520 -eam rotateexts -sam ese -name ckd_KYB71_#h AB94-ABBA</v>
      </c>
    </row>
    <row r="607" spans="1:23" x14ac:dyDescent="0.2">
      <c r="A607" s="56" t="s">
        <v>15</v>
      </c>
      <c r="B607" s="56" t="s">
        <v>29</v>
      </c>
      <c r="C607" s="57" t="s">
        <v>30</v>
      </c>
      <c r="D607" s="58">
        <v>3</v>
      </c>
      <c r="E607" s="148"/>
      <c r="F607" s="152"/>
      <c r="G607" s="59" t="str">
        <f t="shared" si="141"/>
        <v>ABBB-ABBD</v>
      </c>
      <c r="H607" s="58" t="str">
        <f t="shared" si="146"/>
        <v>ABBB</v>
      </c>
      <c r="I607" s="58" t="str">
        <f t="shared" si="147"/>
        <v>ABBD</v>
      </c>
      <c r="J607" s="152"/>
      <c r="K607" s="152"/>
      <c r="L607" s="152"/>
      <c r="M607" s="152"/>
      <c r="N607" s="60" t="s">
        <v>41</v>
      </c>
      <c r="O607" s="62">
        <v>1</v>
      </c>
      <c r="P607" s="61">
        <f t="shared" si="135"/>
        <v>623.78</v>
      </c>
      <c r="Q607" s="144"/>
      <c r="R607" s="154"/>
      <c r="W607" s="54" t="str">
        <f t="shared" si="136"/>
        <v>mkckdvol -dev IBM.2107-75KYB71 -extpool P1 -cap 262668 -eam rotateexts -sam ese -name ckd_KYB71_#h ABBB-ABBD</v>
      </c>
    </row>
    <row r="608" spans="1:23" x14ac:dyDescent="0.2">
      <c r="A608" s="56" t="s">
        <v>15</v>
      </c>
      <c r="B608" s="56" t="s">
        <v>23</v>
      </c>
      <c r="C608" s="57" t="s">
        <v>24</v>
      </c>
      <c r="D608" s="58">
        <v>15</v>
      </c>
      <c r="E608" s="148"/>
      <c r="F608" s="152"/>
      <c r="G608" s="59" t="str">
        <f t="shared" si="141"/>
        <v>ABBE-ABCC</v>
      </c>
      <c r="H608" s="58" t="str">
        <f t="shared" si="146"/>
        <v>ABBE</v>
      </c>
      <c r="I608" s="58" t="str">
        <f t="shared" si="147"/>
        <v>ABCC</v>
      </c>
      <c r="J608" s="152"/>
      <c r="K608" s="152"/>
      <c r="L608" s="152"/>
      <c r="M608" s="152"/>
      <c r="N608" s="60" t="s">
        <v>41</v>
      </c>
      <c r="O608" s="62">
        <v>1</v>
      </c>
      <c r="P608" s="61">
        <f t="shared" si="135"/>
        <v>777.98</v>
      </c>
      <c r="Q608" s="144"/>
      <c r="R608" s="154"/>
      <c r="W608" s="54" t="str">
        <f t="shared" si="136"/>
        <v>mkckdvol -dev IBM.2107-75KYB71 -extpool P1 -cap 65520 -eam rotateexts -sam ese -name ckd_KYB71_#h ABBE-ABCC</v>
      </c>
    </row>
    <row r="609" spans="1:23" x14ac:dyDescent="0.2">
      <c r="A609" s="56" t="s">
        <v>15</v>
      </c>
      <c r="B609" s="56" t="s">
        <v>29</v>
      </c>
      <c r="C609" s="57" t="s">
        <v>30</v>
      </c>
      <c r="D609" s="58">
        <v>3</v>
      </c>
      <c r="E609" s="148"/>
      <c r="F609" s="152"/>
      <c r="G609" s="59" t="str">
        <f t="shared" si="141"/>
        <v>ABCD-ABCF</v>
      </c>
      <c r="H609" s="58" t="str">
        <f t="shared" si="146"/>
        <v>ABCD</v>
      </c>
      <c r="I609" s="58" t="str">
        <f t="shared" si="147"/>
        <v>ABCF</v>
      </c>
      <c r="J609" s="152"/>
      <c r="K609" s="152"/>
      <c r="L609" s="152"/>
      <c r="M609" s="152"/>
      <c r="N609" s="60" t="s">
        <v>41</v>
      </c>
      <c r="O609" s="62">
        <v>1</v>
      </c>
      <c r="P609" s="61">
        <f t="shared" si="135"/>
        <v>623.78</v>
      </c>
      <c r="Q609" s="144"/>
      <c r="R609" s="154"/>
      <c r="W609" s="54" t="str">
        <f t="shared" si="136"/>
        <v>mkckdvol -dev IBM.2107-75KYB71 -extpool P1 -cap 262668 -eam rotateexts -sam ese -name ckd_KYB71_#h ABCD-ABCF</v>
      </c>
    </row>
    <row r="610" spans="1:23" s="25" customFormat="1" ht="12.75" customHeight="1" x14ac:dyDescent="0.2">
      <c r="A610" s="26" t="s">
        <v>15</v>
      </c>
      <c r="B610" s="26" t="s">
        <v>23</v>
      </c>
      <c r="C610" s="27" t="s">
        <v>24</v>
      </c>
      <c r="D610" s="28">
        <v>14</v>
      </c>
      <c r="E610" s="29"/>
      <c r="F610" s="30"/>
      <c r="G610" s="31" t="str">
        <f t="shared" si="141"/>
        <v>ABD0-ABDD</v>
      </c>
      <c r="H610" s="32" t="str">
        <f t="shared" si="146"/>
        <v>ABD0</v>
      </c>
      <c r="I610" s="32" t="str">
        <f t="shared" si="147"/>
        <v>ABDD</v>
      </c>
      <c r="J610" s="31"/>
      <c r="K610" s="33"/>
      <c r="L610" s="34"/>
      <c r="M610" s="33"/>
      <c r="N610" s="31" t="s">
        <v>41</v>
      </c>
      <c r="O610" s="35">
        <v>1</v>
      </c>
      <c r="P610" s="36">
        <f t="shared" si="135"/>
        <v>726.12</v>
      </c>
      <c r="Q610" s="37"/>
      <c r="R610" s="38"/>
      <c r="W610" s="25" t="str">
        <f t="shared" si="136"/>
        <v>mkckdvol -dev IBM.2107-75KYB71 -extpool P1 -cap 65520 -eam rotateexts -sam ese -name ckd_KYB71_#h ABD0-ABDD</v>
      </c>
    </row>
    <row r="611" spans="1:23" x14ac:dyDescent="0.2">
      <c r="A611" s="56" t="s">
        <v>15</v>
      </c>
      <c r="B611" s="56" t="s">
        <v>16</v>
      </c>
      <c r="C611" s="57" t="s">
        <v>17</v>
      </c>
      <c r="D611" s="58">
        <v>1</v>
      </c>
      <c r="E611" s="147">
        <v>222</v>
      </c>
      <c r="F611" s="147" t="str">
        <f>DEC2HEX(HEX2DEC(F601)+1)</f>
        <v>3C</v>
      </c>
      <c r="G611" s="59" t="str">
        <f t="shared" si="141"/>
        <v>AC00-AC00</v>
      </c>
      <c r="H611" s="58" t="str">
        <f>DEC2HEX(HEX2DEC(H601)+256)</f>
        <v>AC00</v>
      </c>
      <c r="I611" s="58" t="str">
        <f>DEC2HEX(HEX2DEC(I601)+256)</f>
        <v>AC00</v>
      </c>
      <c r="J611" s="147" t="str">
        <f>DEC2HEX(HEX2DEC(J601)+256)</f>
        <v>6CE0</v>
      </c>
      <c r="K611" s="147" t="str">
        <f>DEC2HEX(HEX2DEC(K601)+256)</f>
        <v>6CFF</v>
      </c>
      <c r="L611" s="147">
        <f>(HEX2DEC(K611)-HEX2DEC(J611))+1</f>
        <v>32</v>
      </c>
      <c r="M611" s="147" t="str">
        <f>DEC2HEX(HEX2DEC(M601)+256)</f>
        <v>6C0E</v>
      </c>
      <c r="N611" s="60" t="s">
        <v>41</v>
      </c>
      <c r="O611" s="59" t="s">
        <v>22</v>
      </c>
      <c r="P611" s="61">
        <f t="shared" si="135"/>
        <v>0.88</v>
      </c>
      <c r="Q611" s="143">
        <f>SUM(P611:P619)</f>
        <v>7904.94</v>
      </c>
      <c r="R611" s="153" t="s">
        <v>214</v>
      </c>
      <c r="W611" s="54" t="str">
        <f t="shared" si="136"/>
        <v>mkckdvol -dev IBM.2107-75KYB71 -extpool P0 -cap 1113 -eam rotateexts -sam ese -name ckd_KYB71_#h AC00-AC00</v>
      </c>
    </row>
    <row r="612" spans="1:23" x14ac:dyDescent="0.2">
      <c r="A612" s="56" t="s">
        <v>15</v>
      </c>
      <c r="B612" s="56" t="s">
        <v>18</v>
      </c>
      <c r="C612" s="57" t="s">
        <v>19</v>
      </c>
      <c r="D612" s="58">
        <v>25</v>
      </c>
      <c r="E612" s="148"/>
      <c r="F612" s="152"/>
      <c r="G612" s="59" t="str">
        <f t="shared" si="141"/>
        <v>AC01-AC19</v>
      </c>
      <c r="H612" s="58" t="str">
        <f t="shared" ref="H612:H620" si="148">DEC2HEX(HEX2DEC(I611)+1)</f>
        <v>AC01</v>
      </c>
      <c r="I612" s="58" t="str">
        <f t="shared" ref="I612:I620" si="149">DEC2HEX(HEX2DEC(H612)+D612-1)</f>
        <v>AC19</v>
      </c>
      <c r="J612" s="152"/>
      <c r="K612" s="152"/>
      <c r="L612" s="152"/>
      <c r="M612" s="152"/>
      <c r="N612" s="60" t="s">
        <v>41</v>
      </c>
      <c r="O612" s="62">
        <v>0</v>
      </c>
      <c r="P612" s="61">
        <f t="shared" si="135"/>
        <v>198.24</v>
      </c>
      <c r="Q612" s="144"/>
      <c r="R612" s="154"/>
      <c r="W612" s="54" t="str">
        <f t="shared" si="136"/>
        <v>mkckdvol -dev IBM.2107-75KYB71 -extpool P0 -cap 10017 -eam rotateexts -sam ese -name ckd_KYB71_#h AC01-AC19</v>
      </c>
    </row>
    <row r="613" spans="1:23" x14ac:dyDescent="0.2">
      <c r="A613" s="56" t="s">
        <v>15</v>
      </c>
      <c r="B613" s="56" t="s">
        <v>23</v>
      </c>
      <c r="C613" s="57" t="s">
        <v>24</v>
      </c>
      <c r="D613" s="58">
        <v>37</v>
      </c>
      <c r="E613" s="148"/>
      <c r="F613" s="152"/>
      <c r="G613" s="59" t="str">
        <f t="shared" si="141"/>
        <v>AC1A-AC3E</v>
      </c>
      <c r="H613" s="58" t="str">
        <f t="shared" si="148"/>
        <v>AC1A</v>
      </c>
      <c r="I613" s="58" t="str">
        <f t="shared" si="149"/>
        <v>AC3E</v>
      </c>
      <c r="J613" s="152"/>
      <c r="K613" s="152"/>
      <c r="L613" s="152"/>
      <c r="M613" s="152"/>
      <c r="N613" s="60" t="s">
        <v>41</v>
      </c>
      <c r="O613" s="62">
        <v>0</v>
      </c>
      <c r="P613" s="61">
        <f t="shared" si="135"/>
        <v>1919.03</v>
      </c>
      <c r="Q613" s="144"/>
      <c r="R613" s="154"/>
      <c r="W613" s="54" t="str">
        <f t="shared" si="136"/>
        <v>mkckdvol -dev IBM.2107-75KYB71 -extpool P0 -cap 65520 -eam rotateexts -sam ese -name ckd_KYB71_#h AC1A-AC3E</v>
      </c>
    </row>
    <row r="614" spans="1:23" x14ac:dyDescent="0.2">
      <c r="A614" s="56" t="s">
        <v>15</v>
      </c>
      <c r="B614" s="56" t="s">
        <v>25</v>
      </c>
      <c r="C614" s="57" t="s">
        <v>26</v>
      </c>
      <c r="D614" s="58">
        <v>65</v>
      </c>
      <c r="E614" s="148"/>
      <c r="F614" s="152"/>
      <c r="G614" s="59" t="str">
        <f t="shared" si="141"/>
        <v>AC3F-AC7F</v>
      </c>
      <c r="H614" s="58" t="str">
        <f t="shared" si="148"/>
        <v>AC3F</v>
      </c>
      <c r="I614" s="58" t="str">
        <f t="shared" si="149"/>
        <v>AC7F</v>
      </c>
      <c r="J614" s="152"/>
      <c r="K614" s="152"/>
      <c r="L614" s="152"/>
      <c r="M614" s="152"/>
      <c r="N614" s="60" t="s">
        <v>41</v>
      </c>
      <c r="O614" s="62">
        <v>0</v>
      </c>
      <c r="P614" s="61">
        <f t="shared" si="135"/>
        <v>1685.63</v>
      </c>
      <c r="Q614" s="144"/>
      <c r="R614" s="154"/>
      <c r="W614" s="54" t="str">
        <f t="shared" si="136"/>
        <v>mkckdvol -dev IBM.2107-75KYB71 -extpool P0 -cap 32760 -eam rotateexts -sam ese -name ckd_KYB71_#h AC3F-AC7F</v>
      </c>
    </row>
    <row r="615" spans="1:23" x14ac:dyDescent="0.2">
      <c r="A615" s="56" t="s">
        <v>15</v>
      </c>
      <c r="B615" s="56" t="s">
        <v>27</v>
      </c>
      <c r="C615" s="57" t="s">
        <v>28</v>
      </c>
      <c r="D615" s="58">
        <v>20</v>
      </c>
      <c r="E615" s="148"/>
      <c r="F615" s="152"/>
      <c r="G615" s="59" t="str">
        <f t="shared" si="141"/>
        <v>AC80-AC93</v>
      </c>
      <c r="H615" s="58" t="str">
        <f t="shared" si="148"/>
        <v>AC80</v>
      </c>
      <c r="I615" s="58" t="str">
        <f t="shared" si="149"/>
        <v>AC93</v>
      </c>
      <c r="J615" s="152"/>
      <c r="K615" s="152"/>
      <c r="L615" s="152"/>
      <c r="M615" s="152"/>
      <c r="N615" s="60" t="s">
        <v>41</v>
      </c>
      <c r="O615" s="62">
        <v>0</v>
      </c>
      <c r="P615" s="61">
        <f t="shared" si="135"/>
        <v>52.86</v>
      </c>
      <c r="Q615" s="144"/>
      <c r="R615" s="154"/>
      <c r="W615" s="54" t="str">
        <f t="shared" si="136"/>
        <v>mkckdvol -dev IBM.2107-75KYB71 -extpool P0 -cap 3339 -eam rotateexts -sam ese -name ckd_KYB71_#h AC80-AC93</v>
      </c>
    </row>
    <row r="616" spans="1:23" x14ac:dyDescent="0.2">
      <c r="A616" s="56" t="s">
        <v>15</v>
      </c>
      <c r="B616" s="56" t="s">
        <v>23</v>
      </c>
      <c r="C616" s="57" t="s">
        <v>24</v>
      </c>
      <c r="D616" s="58">
        <v>39</v>
      </c>
      <c r="E616" s="148"/>
      <c r="F616" s="152"/>
      <c r="G616" s="59" t="str">
        <f t="shared" si="141"/>
        <v>AC94-ACBA</v>
      </c>
      <c r="H616" s="58" t="str">
        <f t="shared" si="148"/>
        <v>AC94</v>
      </c>
      <c r="I616" s="58" t="str">
        <f t="shared" si="149"/>
        <v>ACBA</v>
      </c>
      <c r="J616" s="152"/>
      <c r="K616" s="152"/>
      <c r="L616" s="152"/>
      <c r="M616" s="152"/>
      <c r="N616" s="60" t="s">
        <v>41</v>
      </c>
      <c r="O616" s="62">
        <v>0</v>
      </c>
      <c r="P616" s="61">
        <f t="shared" si="135"/>
        <v>2022.76</v>
      </c>
      <c r="Q616" s="144"/>
      <c r="R616" s="154"/>
      <c r="W616" s="54" t="str">
        <f t="shared" si="136"/>
        <v>mkckdvol -dev IBM.2107-75KYB71 -extpool P0 -cap 65520 -eam rotateexts -sam ese -name ckd_KYB71_#h AC94-ACBA</v>
      </c>
    </row>
    <row r="617" spans="1:23" x14ac:dyDescent="0.2">
      <c r="A617" s="56" t="s">
        <v>15</v>
      </c>
      <c r="B617" s="56" t="s">
        <v>29</v>
      </c>
      <c r="C617" s="57" t="s">
        <v>30</v>
      </c>
      <c r="D617" s="58">
        <v>3</v>
      </c>
      <c r="E617" s="148"/>
      <c r="F617" s="152"/>
      <c r="G617" s="59" t="str">
        <f t="shared" si="141"/>
        <v>ACBB-ACBD</v>
      </c>
      <c r="H617" s="58" t="str">
        <f t="shared" si="148"/>
        <v>ACBB</v>
      </c>
      <c r="I617" s="58" t="str">
        <f t="shared" si="149"/>
        <v>ACBD</v>
      </c>
      <c r="J617" s="152"/>
      <c r="K617" s="152"/>
      <c r="L617" s="152"/>
      <c r="M617" s="152"/>
      <c r="N617" s="60" t="s">
        <v>41</v>
      </c>
      <c r="O617" s="62">
        <v>0</v>
      </c>
      <c r="P617" s="61">
        <f t="shared" si="135"/>
        <v>623.78</v>
      </c>
      <c r="Q617" s="144"/>
      <c r="R617" s="154"/>
      <c r="W617" s="54" t="str">
        <f t="shared" si="136"/>
        <v>mkckdvol -dev IBM.2107-75KYB71 -extpool P0 -cap 262668 -eam rotateexts -sam ese -name ckd_KYB71_#h ACBB-ACBD</v>
      </c>
    </row>
    <row r="618" spans="1:23" x14ac:dyDescent="0.2">
      <c r="A618" s="56" t="s">
        <v>15</v>
      </c>
      <c r="B618" s="56" t="s">
        <v>23</v>
      </c>
      <c r="C618" s="57" t="s">
        <v>24</v>
      </c>
      <c r="D618" s="58">
        <v>15</v>
      </c>
      <c r="E618" s="148"/>
      <c r="F618" s="152"/>
      <c r="G618" s="59" t="str">
        <f t="shared" si="141"/>
        <v>ACBE-ACCC</v>
      </c>
      <c r="H618" s="58" t="str">
        <f t="shared" si="148"/>
        <v>ACBE</v>
      </c>
      <c r="I618" s="58" t="str">
        <f t="shared" si="149"/>
        <v>ACCC</v>
      </c>
      <c r="J618" s="152"/>
      <c r="K618" s="152"/>
      <c r="L618" s="152"/>
      <c r="M618" s="152"/>
      <c r="N618" s="60" t="s">
        <v>41</v>
      </c>
      <c r="O618" s="62">
        <v>0</v>
      </c>
      <c r="P618" s="61">
        <f t="shared" si="135"/>
        <v>777.98</v>
      </c>
      <c r="Q618" s="144"/>
      <c r="R618" s="154"/>
      <c r="W618" s="54" t="str">
        <f t="shared" si="136"/>
        <v>mkckdvol -dev IBM.2107-75KYB71 -extpool P0 -cap 65520 -eam rotateexts -sam ese -name ckd_KYB71_#h ACBE-ACCC</v>
      </c>
    </row>
    <row r="619" spans="1:23" x14ac:dyDescent="0.2">
      <c r="A619" s="56" t="s">
        <v>15</v>
      </c>
      <c r="B619" s="56" t="s">
        <v>29</v>
      </c>
      <c r="C619" s="57" t="s">
        <v>30</v>
      </c>
      <c r="D619" s="58">
        <v>3</v>
      </c>
      <c r="E619" s="148"/>
      <c r="F619" s="152"/>
      <c r="G619" s="59" t="str">
        <f t="shared" si="141"/>
        <v>ACCD-ACCF</v>
      </c>
      <c r="H619" s="58" t="str">
        <f t="shared" si="148"/>
        <v>ACCD</v>
      </c>
      <c r="I619" s="58" t="str">
        <f t="shared" si="149"/>
        <v>ACCF</v>
      </c>
      <c r="J619" s="152"/>
      <c r="K619" s="152"/>
      <c r="L619" s="152"/>
      <c r="M619" s="152"/>
      <c r="N619" s="60" t="s">
        <v>41</v>
      </c>
      <c r="O619" s="62">
        <v>0</v>
      </c>
      <c r="P619" s="61">
        <f t="shared" si="135"/>
        <v>623.78</v>
      </c>
      <c r="Q619" s="144"/>
      <c r="R619" s="154"/>
      <c r="W619" s="54" t="str">
        <f t="shared" si="136"/>
        <v>mkckdvol -dev IBM.2107-75KYB71 -extpool P0 -cap 262668 -eam rotateexts -sam ese -name ckd_KYB71_#h ACCD-ACCF</v>
      </c>
    </row>
    <row r="620" spans="1:23" s="25" customFormat="1" ht="12.75" customHeight="1" x14ac:dyDescent="0.2">
      <c r="A620" s="26" t="s">
        <v>15</v>
      </c>
      <c r="B620" s="26" t="s">
        <v>23</v>
      </c>
      <c r="C620" s="27" t="s">
        <v>24</v>
      </c>
      <c r="D620" s="28">
        <v>14</v>
      </c>
      <c r="E620" s="29"/>
      <c r="F620" s="30"/>
      <c r="G620" s="31" t="str">
        <f t="shared" si="141"/>
        <v>ACD0-ACDD</v>
      </c>
      <c r="H620" s="32" t="str">
        <f t="shared" si="148"/>
        <v>ACD0</v>
      </c>
      <c r="I620" s="32" t="str">
        <f t="shared" si="149"/>
        <v>ACDD</v>
      </c>
      <c r="J620" s="31"/>
      <c r="K620" s="33"/>
      <c r="L620" s="34"/>
      <c r="M620" s="33"/>
      <c r="N620" s="31" t="s">
        <v>41</v>
      </c>
      <c r="O620" s="35">
        <v>0</v>
      </c>
      <c r="P620" s="36">
        <f t="shared" si="135"/>
        <v>726.12</v>
      </c>
      <c r="Q620" s="37"/>
      <c r="R620" s="38"/>
      <c r="W620" s="25" t="str">
        <f t="shared" si="136"/>
        <v>mkckdvol -dev IBM.2107-75KYB71 -extpool P0 -cap 65520 -eam rotateexts -sam ese -name ckd_KYB71_#h ACD0-ACDD</v>
      </c>
    </row>
    <row r="621" spans="1:23" x14ac:dyDescent="0.2">
      <c r="A621" s="56" t="s">
        <v>15</v>
      </c>
      <c r="B621" s="56" t="s">
        <v>16</v>
      </c>
      <c r="C621" s="57" t="s">
        <v>17</v>
      </c>
      <c r="D621" s="58">
        <v>1</v>
      </c>
      <c r="E621" s="147">
        <v>222</v>
      </c>
      <c r="F621" s="147" t="str">
        <f>DEC2HEX(HEX2DEC(F611)+1)</f>
        <v>3D</v>
      </c>
      <c r="G621" s="59" t="str">
        <f t="shared" si="141"/>
        <v>AD00-AD00</v>
      </c>
      <c r="H621" s="58" t="str">
        <f>DEC2HEX(HEX2DEC(H611)+256)</f>
        <v>AD00</v>
      </c>
      <c r="I621" s="58" t="str">
        <f>DEC2HEX(HEX2DEC(I611)+256)</f>
        <v>AD00</v>
      </c>
      <c r="J621" s="147" t="str">
        <f>DEC2HEX(HEX2DEC(J611)+256)</f>
        <v>6DE0</v>
      </c>
      <c r="K621" s="147" t="str">
        <f>DEC2HEX(HEX2DEC(K611)+256)</f>
        <v>6DFF</v>
      </c>
      <c r="L621" s="147">
        <f>(HEX2DEC(K621)-HEX2DEC(J621))+1</f>
        <v>32</v>
      </c>
      <c r="M621" s="147" t="str">
        <f>DEC2HEX(HEX2DEC(M611)+256)</f>
        <v>6D0E</v>
      </c>
      <c r="N621" s="60" t="s">
        <v>41</v>
      </c>
      <c r="O621" s="59" t="s">
        <v>16</v>
      </c>
      <c r="P621" s="61">
        <f t="shared" si="135"/>
        <v>0.88</v>
      </c>
      <c r="Q621" s="143">
        <f>SUM(P621:P629)</f>
        <v>7904.94</v>
      </c>
      <c r="R621" s="153" t="s">
        <v>214</v>
      </c>
      <c r="W621" s="54" t="str">
        <f t="shared" si="136"/>
        <v>mkckdvol -dev IBM.2107-75KYB71 -extpool P1 -cap 1113 -eam rotateexts -sam ese -name ckd_KYB71_#h AD00-AD00</v>
      </c>
    </row>
    <row r="622" spans="1:23" x14ac:dyDescent="0.2">
      <c r="A622" s="56" t="s">
        <v>15</v>
      </c>
      <c r="B622" s="56" t="s">
        <v>18</v>
      </c>
      <c r="C622" s="57" t="s">
        <v>19</v>
      </c>
      <c r="D622" s="58">
        <v>25</v>
      </c>
      <c r="E622" s="148"/>
      <c r="F622" s="152"/>
      <c r="G622" s="59" t="str">
        <f t="shared" si="141"/>
        <v>AD01-AD19</v>
      </c>
      <c r="H622" s="58" t="str">
        <f t="shared" ref="H622:H630" si="150">DEC2HEX(HEX2DEC(I621)+1)</f>
        <v>AD01</v>
      </c>
      <c r="I622" s="58" t="str">
        <f t="shared" ref="I622:I630" si="151">DEC2HEX(HEX2DEC(H622)+D622-1)</f>
        <v>AD19</v>
      </c>
      <c r="J622" s="152"/>
      <c r="K622" s="152"/>
      <c r="L622" s="152"/>
      <c r="M622" s="152"/>
      <c r="N622" s="60" t="s">
        <v>41</v>
      </c>
      <c r="O622" s="62">
        <v>1</v>
      </c>
      <c r="P622" s="61">
        <f t="shared" si="135"/>
        <v>198.24</v>
      </c>
      <c r="Q622" s="144"/>
      <c r="R622" s="154"/>
      <c r="W622" s="54" t="str">
        <f t="shared" si="136"/>
        <v>mkckdvol -dev IBM.2107-75KYB71 -extpool P1 -cap 10017 -eam rotateexts -sam ese -name ckd_KYB71_#h AD01-AD19</v>
      </c>
    </row>
    <row r="623" spans="1:23" x14ac:dyDescent="0.2">
      <c r="A623" s="56" t="s">
        <v>15</v>
      </c>
      <c r="B623" s="56" t="s">
        <v>23</v>
      </c>
      <c r="C623" s="57" t="s">
        <v>24</v>
      </c>
      <c r="D623" s="58">
        <v>37</v>
      </c>
      <c r="E623" s="148"/>
      <c r="F623" s="152"/>
      <c r="G623" s="59" t="str">
        <f t="shared" si="141"/>
        <v>AD1A-AD3E</v>
      </c>
      <c r="H623" s="58" t="str">
        <f t="shared" si="150"/>
        <v>AD1A</v>
      </c>
      <c r="I623" s="58" t="str">
        <f t="shared" si="151"/>
        <v>AD3E</v>
      </c>
      <c r="J623" s="152"/>
      <c r="K623" s="152"/>
      <c r="L623" s="152"/>
      <c r="M623" s="152"/>
      <c r="N623" s="60" t="s">
        <v>41</v>
      </c>
      <c r="O623" s="62">
        <v>1</v>
      </c>
      <c r="P623" s="61">
        <f t="shared" si="135"/>
        <v>1919.03</v>
      </c>
      <c r="Q623" s="144"/>
      <c r="R623" s="154"/>
      <c r="W623" s="54" t="str">
        <f t="shared" si="136"/>
        <v>mkckdvol -dev IBM.2107-75KYB71 -extpool P1 -cap 65520 -eam rotateexts -sam ese -name ckd_KYB71_#h AD1A-AD3E</v>
      </c>
    </row>
    <row r="624" spans="1:23" x14ac:dyDescent="0.2">
      <c r="A624" s="56" t="s">
        <v>15</v>
      </c>
      <c r="B624" s="56" t="s">
        <v>25</v>
      </c>
      <c r="C624" s="57" t="s">
        <v>26</v>
      </c>
      <c r="D624" s="58">
        <v>65</v>
      </c>
      <c r="E624" s="148"/>
      <c r="F624" s="152"/>
      <c r="G624" s="59" t="str">
        <f t="shared" si="141"/>
        <v>AD3F-AD7F</v>
      </c>
      <c r="H624" s="58" t="str">
        <f t="shared" si="150"/>
        <v>AD3F</v>
      </c>
      <c r="I624" s="58" t="str">
        <f t="shared" si="151"/>
        <v>AD7F</v>
      </c>
      <c r="J624" s="152"/>
      <c r="K624" s="152"/>
      <c r="L624" s="152"/>
      <c r="M624" s="152"/>
      <c r="N624" s="60" t="s">
        <v>41</v>
      </c>
      <c r="O624" s="62">
        <v>1</v>
      </c>
      <c r="P624" s="61">
        <f t="shared" si="135"/>
        <v>1685.63</v>
      </c>
      <c r="Q624" s="144"/>
      <c r="R624" s="154"/>
      <c r="W624" s="54" t="str">
        <f t="shared" si="136"/>
        <v>mkckdvol -dev IBM.2107-75KYB71 -extpool P1 -cap 32760 -eam rotateexts -sam ese -name ckd_KYB71_#h AD3F-AD7F</v>
      </c>
    </row>
    <row r="625" spans="1:23" x14ac:dyDescent="0.2">
      <c r="A625" s="56" t="s">
        <v>15</v>
      </c>
      <c r="B625" s="56" t="s">
        <v>27</v>
      </c>
      <c r="C625" s="57" t="s">
        <v>28</v>
      </c>
      <c r="D625" s="58">
        <v>20</v>
      </c>
      <c r="E625" s="148"/>
      <c r="F625" s="152"/>
      <c r="G625" s="59" t="str">
        <f t="shared" si="141"/>
        <v>AD80-AD93</v>
      </c>
      <c r="H625" s="58" t="str">
        <f t="shared" si="150"/>
        <v>AD80</v>
      </c>
      <c r="I625" s="58" t="str">
        <f t="shared" si="151"/>
        <v>AD93</v>
      </c>
      <c r="J625" s="152"/>
      <c r="K625" s="152"/>
      <c r="L625" s="152"/>
      <c r="M625" s="152"/>
      <c r="N625" s="60" t="s">
        <v>41</v>
      </c>
      <c r="O625" s="62">
        <v>1</v>
      </c>
      <c r="P625" s="61">
        <f t="shared" si="135"/>
        <v>52.86</v>
      </c>
      <c r="Q625" s="144"/>
      <c r="R625" s="154"/>
      <c r="W625" s="54" t="str">
        <f t="shared" si="136"/>
        <v>mkckdvol -dev IBM.2107-75KYB71 -extpool P1 -cap 3339 -eam rotateexts -sam ese -name ckd_KYB71_#h AD80-AD93</v>
      </c>
    </row>
    <row r="626" spans="1:23" x14ac:dyDescent="0.2">
      <c r="A626" s="56" t="s">
        <v>15</v>
      </c>
      <c r="B626" s="56" t="s">
        <v>23</v>
      </c>
      <c r="C626" s="57" t="s">
        <v>24</v>
      </c>
      <c r="D626" s="58">
        <v>39</v>
      </c>
      <c r="E626" s="148"/>
      <c r="F626" s="152"/>
      <c r="G626" s="59" t="str">
        <f t="shared" si="141"/>
        <v>AD94-ADBA</v>
      </c>
      <c r="H626" s="58" t="str">
        <f t="shared" si="150"/>
        <v>AD94</v>
      </c>
      <c r="I626" s="58" t="str">
        <f t="shared" si="151"/>
        <v>ADBA</v>
      </c>
      <c r="J626" s="152"/>
      <c r="K626" s="152"/>
      <c r="L626" s="152"/>
      <c r="M626" s="152"/>
      <c r="N626" s="60" t="s">
        <v>41</v>
      </c>
      <c r="O626" s="62">
        <v>1</v>
      </c>
      <c r="P626" s="61">
        <f t="shared" ref="P626:P696" si="152">ROUND((C626*D626*GiBcyl),2)</f>
        <v>2022.76</v>
      </c>
      <c r="Q626" s="144"/>
      <c r="R626" s="154"/>
      <c r="W626" s="54" t="str">
        <f t="shared" ref="W626:W696" si="153">CONCATENATE("mkckdvol -dev IBM.2107-75",$S$1," -extpool P",O626," -cap ",C626," -eam rotateexts -sam ese -name ckd_",$S$1,"_#h ",G626)</f>
        <v>mkckdvol -dev IBM.2107-75KYB71 -extpool P1 -cap 65520 -eam rotateexts -sam ese -name ckd_KYB71_#h AD94-ADBA</v>
      </c>
    </row>
    <row r="627" spans="1:23" x14ac:dyDescent="0.2">
      <c r="A627" s="56" t="s">
        <v>15</v>
      </c>
      <c r="B627" s="56" t="s">
        <v>29</v>
      </c>
      <c r="C627" s="57" t="s">
        <v>30</v>
      </c>
      <c r="D627" s="58">
        <v>3</v>
      </c>
      <c r="E627" s="148"/>
      <c r="F627" s="152"/>
      <c r="G627" s="59" t="str">
        <f t="shared" si="141"/>
        <v>ADBB-ADBD</v>
      </c>
      <c r="H627" s="58" t="str">
        <f t="shared" si="150"/>
        <v>ADBB</v>
      </c>
      <c r="I627" s="58" t="str">
        <f t="shared" si="151"/>
        <v>ADBD</v>
      </c>
      <c r="J627" s="152"/>
      <c r="K627" s="152"/>
      <c r="L627" s="152"/>
      <c r="M627" s="152"/>
      <c r="N627" s="60" t="s">
        <v>41</v>
      </c>
      <c r="O627" s="62">
        <v>1</v>
      </c>
      <c r="P627" s="61">
        <f t="shared" si="152"/>
        <v>623.78</v>
      </c>
      <c r="Q627" s="144"/>
      <c r="R627" s="154"/>
      <c r="W627" s="54" t="str">
        <f t="shared" si="153"/>
        <v>mkckdvol -dev IBM.2107-75KYB71 -extpool P1 -cap 262668 -eam rotateexts -sam ese -name ckd_KYB71_#h ADBB-ADBD</v>
      </c>
    </row>
    <row r="628" spans="1:23" x14ac:dyDescent="0.2">
      <c r="A628" s="56" t="s">
        <v>15</v>
      </c>
      <c r="B628" s="56" t="s">
        <v>23</v>
      </c>
      <c r="C628" s="57" t="s">
        <v>24</v>
      </c>
      <c r="D628" s="58">
        <v>15</v>
      </c>
      <c r="E628" s="148"/>
      <c r="F628" s="152"/>
      <c r="G628" s="59" t="str">
        <f t="shared" si="141"/>
        <v>ADBE-ADCC</v>
      </c>
      <c r="H628" s="58" t="str">
        <f t="shared" si="150"/>
        <v>ADBE</v>
      </c>
      <c r="I628" s="58" t="str">
        <f t="shared" si="151"/>
        <v>ADCC</v>
      </c>
      <c r="J628" s="152"/>
      <c r="K628" s="152"/>
      <c r="L628" s="152"/>
      <c r="M628" s="152"/>
      <c r="N628" s="60" t="s">
        <v>41</v>
      </c>
      <c r="O628" s="62">
        <v>1</v>
      </c>
      <c r="P628" s="61">
        <f t="shared" si="152"/>
        <v>777.98</v>
      </c>
      <c r="Q628" s="144"/>
      <c r="R628" s="154"/>
      <c r="W628" s="54" t="str">
        <f t="shared" si="153"/>
        <v>mkckdvol -dev IBM.2107-75KYB71 -extpool P1 -cap 65520 -eam rotateexts -sam ese -name ckd_KYB71_#h ADBE-ADCC</v>
      </c>
    </row>
    <row r="629" spans="1:23" x14ac:dyDescent="0.2">
      <c r="A629" s="56" t="s">
        <v>15</v>
      </c>
      <c r="B629" s="56" t="s">
        <v>29</v>
      </c>
      <c r="C629" s="57" t="s">
        <v>30</v>
      </c>
      <c r="D629" s="58">
        <v>3</v>
      </c>
      <c r="E629" s="148"/>
      <c r="F629" s="152"/>
      <c r="G629" s="59" t="str">
        <f t="shared" si="141"/>
        <v>ADCD-ADCF</v>
      </c>
      <c r="H629" s="58" t="str">
        <f t="shared" si="150"/>
        <v>ADCD</v>
      </c>
      <c r="I629" s="58" t="str">
        <f t="shared" si="151"/>
        <v>ADCF</v>
      </c>
      <c r="J629" s="152"/>
      <c r="K629" s="152"/>
      <c r="L629" s="152"/>
      <c r="M629" s="152"/>
      <c r="N629" s="60" t="s">
        <v>41</v>
      </c>
      <c r="O629" s="62">
        <v>1</v>
      </c>
      <c r="P629" s="61">
        <f t="shared" si="152"/>
        <v>623.78</v>
      </c>
      <c r="Q629" s="144"/>
      <c r="R629" s="154"/>
      <c r="W629" s="54" t="str">
        <f t="shared" si="153"/>
        <v>mkckdvol -dev IBM.2107-75KYB71 -extpool P1 -cap 262668 -eam rotateexts -sam ese -name ckd_KYB71_#h ADCD-ADCF</v>
      </c>
    </row>
    <row r="630" spans="1:23" s="25" customFormat="1" ht="12.75" customHeight="1" x14ac:dyDescent="0.2">
      <c r="A630" s="26" t="s">
        <v>15</v>
      </c>
      <c r="B630" s="26" t="s">
        <v>23</v>
      </c>
      <c r="C630" s="27" t="s">
        <v>24</v>
      </c>
      <c r="D630" s="28">
        <v>14</v>
      </c>
      <c r="E630" s="29"/>
      <c r="F630" s="30"/>
      <c r="G630" s="31" t="str">
        <f t="shared" si="141"/>
        <v>ADD0-ADDD</v>
      </c>
      <c r="H630" s="32" t="str">
        <f t="shared" si="150"/>
        <v>ADD0</v>
      </c>
      <c r="I630" s="32" t="str">
        <f t="shared" si="151"/>
        <v>ADDD</v>
      </c>
      <c r="J630" s="31"/>
      <c r="K630" s="33"/>
      <c r="L630" s="34"/>
      <c r="M630" s="33"/>
      <c r="N630" s="31" t="s">
        <v>41</v>
      </c>
      <c r="O630" s="35">
        <v>1</v>
      </c>
      <c r="P630" s="36">
        <f t="shared" si="152"/>
        <v>726.12</v>
      </c>
      <c r="Q630" s="37"/>
      <c r="R630" s="38"/>
      <c r="W630" s="25" t="str">
        <f t="shared" si="153"/>
        <v>mkckdvol -dev IBM.2107-75KYB71 -extpool P1 -cap 65520 -eam rotateexts -sam ese -name ckd_KYB71_#h ADD0-ADDD</v>
      </c>
    </row>
    <row r="631" spans="1:23" x14ac:dyDescent="0.2">
      <c r="A631" s="56" t="s">
        <v>15</v>
      </c>
      <c r="B631" s="56" t="s">
        <v>16</v>
      </c>
      <c r="C631" s="57" t="s">
        <v>17</v>
      </c>
      <c r="D631" s="58">
        <v>1</v>
      </c>
      <c r="E631" s="147">
        <v>222</v>
      </c>
      <c r="F631" s="147" t="str">
        <f>DEC2HEX(HEX2DEC(F621)+1)</f>
        <v>3E</v>
      </c>
      <c r="G631" s="59" t="str">
        <f t="shared" si="141"/>
        <v>AE00-AE00</v>
      </c>
      <c r="H631" s="58" t="str">
        <f>DEC2HEX(HEX2DEC(H621)+256)</f>
        <v>AE00</v>
      </c>
      <c r="I631" s="58" t="str">
        <f>DEC2HEX(HEX2DEC(I621)+256)</f>
        <v>AE00</v>
      </c>
      <c r="J631" s="147" t="str">
        <f>DEC2HEX(HEX2DEC(J621)+256)</f>
        <v>6EE0</v>
      </c>
      <c r="K631" s="147" t="str">
        <f>DEC2HEX(HEX2DEC(K621)+256)</f>
        <v>6EFF</v>
      </c>
      <c r="L631" s="147">
        <f>(HEX2DEC(K631)-HEX2DEC(J631))+1</f>
        <v>32</v>
      </c>
      <c r="M631" s="147" t="str">
        <f>DEC2HEX(HEX2DEC(M621)+256)</f>
        <v>6E0E</v>
      </c>
      <c r="N631" s="60" t="s">
        <v>41</v>
      </c>
      <c r="O631" s="59" t="s">
        <v>22</v>
      </c>
      <c r="P631" s="61">
        <f t="shared" si="152"/>
        <v>0.88</v>
      </c>
      <c r="Q631" s="143">
        <f>SUM(P631:P639)</f>
        <v>7904.94</v>
      </c>
      <c r="R631" s="153" t="s">
        <v>214</v>
      </c>
      <c r="W631" s="54" t="str">
        <f t="shared" si="153"/>
        <v>mkckdvol -dev IBM.2107-75KYB71 -extpool P0 -cap 1113 -eam rotateexts -sam ese -name ckd_KYB71_#h AE00-AE00</v>
      </c>
    </row>
    <row r="632" spans="1:23" x14ac:dyDescent="0.2">
      <c r="A632" s="56" t="s">
        <v>15</v>
      </c>
      <c r="B632" s="56" t="s">
        <v>18</v>
      </c>
      <c r="C632" s="57" t="s">
        <v>19</v>
      </c>
      <c r="D632" s="58">
        <v>25</v>
      </c>
      <c r="E632" s="148"/>
      <c r="F632" s="152"/>
      <c r="G632" s="59" t="str">
        <f t="shared" si="141"/>
        <v>AE01-AE19</v>
      </c>
      <c r="H632" s="58" t="str">
        <f t="shared" ref="H632:H640" si="154">DEC2HEX(HEX2DEC(I631)+1)</f>
        <v>AE01</v>
      </c>
      <c r="I632" s="58" t="str">
        <f t="shared" ref="I632:I640" si="155">DEC2HEX(HEX2DEC(H632)+D632-1)</f>
        <v>AE19</v>
      </c>
      <c r="J632" s="152"/>
      <c r="K632" s="152"/>
      <c r="L632" s="152"/>
      <c r="M632" s="152"/>
      <c r="N632" s="60" t="s">
        <v>41</v>
      </c>
      <c r="O632" s="62">
        <v>0</v>
      </c>
      <c r="P632" s="61">
        <f t="shared" si="152"/>
        <v>198.24</v>
      </c>
      <c r="Q632" s="144"/>
      <c r="R632" s="154"/>
      <c r="W632" s="54" t="str">
        <f t="shared" si="153"/>
        <v>mkckdvol -dev IBM.2107-75KYB71 -extpool P0 -cap 10017 -eam rotateexts -sam ese -name ckd_KYB71_#h AE01-AE19</v>
      </c>
    </row>
    <row r="633" spans="1:23" x14ac:dyDescent="0.2">
      <c r="A633" s="56" t="s">
        <v>15</v>
      </c>
      <c r="B633" s="56" t="s">
        <v>23</v>
      </c>
      <c r="C633" s="57" t="s">
        <v>24</v>
      </c>
      <c r="D633" s="58">
        <v>37</v>
      </c>
      <c r="E633" s="148"/>
      <c r="F633" s="152"/>
      <c r="G633" s="59" t="str">
        <f t="shared" si="141"/>
        <v>AE1A-AE3E</v>
      </c>
      <c r="H633" s="58" t="str">
        <f t="shared" si="154"/>
        <v>AE1A</v>
      </c>
      <c r="I633" s="58" t="str">
        <f t="shared" si="155"/>
        <v>AE3E</v>
      </c>
      <c r="J633" s="152"/>
      <c r="K633" s="152"/>
      <c r="L633" s="152"/>
      <c r="M633" s="152"/>
      <c r="N633" s="60" t="s">
        <v>41</v>
      </c>
      <c r="O633" s="62">
        <v>0</v>
      </c>
      <c r="P633" s="61">
        <f t="shared" si="152"/>
        <v>1919.03</v>
      </c>
      <c r="Q633" s="144"/>
      <c r="R633" s="154"/>
      <c r="W633" s="54" t="str">
        <f t="shared" si="153"/>
        <v>mkckdvol -dev IBM.2107-75KYB71 -extpool P0 -cap 65520 -eam rotateexts -sam ese -name ckd_KYB71_#h AE1A-AE3E</v>
      </c>
    </row>
    <row r="634" spans="1:23" x14ac:dyDescent="0.2">
      <c r="A634" s="56" t="s">
        <v>15</v>
      </c>
      <c r="B634" s="56" t="s">
        <v>25</v>
      </c>
      <c r="C634" s="57" t="s">
        <v>26</v>
      </c>
      <c r="D634" s="58">
        <v>65</v>
      </c>
      <c r="E634" s="148"/>
      <c r="F634" s="152"/>
      <c r="G634" s="59" t="str">
        <f t="shared" si="141"/>
        <v>AE3F-AE7F</v>
      </c>
      <c r="H634" s="58" t="str">
        <f t="shared" si="154"/>
        <v>AE3F</v>
      </c>
      <c r="I634" s="58" t="str">
        <f t="shared" si="155"/>
        <v>AE7F</v>
      </c>
      <c r="J634" s="152"/>
      <c r="K634" s="152"/>
      <c r="L634" s="152"/>
      <c r="M634" s="152"/>
      <c r="N634" s="60" t="s">
        <v>41</v>
      </c>
      <c r="O634" s="62">
        <v>0</v>
      </c>
      <c r="P634" s="61">
        <f t="shared" si="152"/>
        <v>1685.63</v>
      </c>
      <c r="Q634" s="144"/>
      <c r="R634" s="154"/>
      <c r="W634" s="54" t="str">
        <f t="shared" si="153"/>
        <v>mkckdvol -dev IBM.2107-75KYB71 -extpool P0 -cap 32760 -eam rotateexts -sam ese -name ckd_KYB71_#h AE3F-AE7F</v>
      </c>
    </row>
    <row r="635" spans="1:23" x14ac:dyDescent="0.2">
      <c r="A635" s="56" t="s">
        <v>15</v>
      </c>
      <c r="B635" s="56" t="s">
        <v>27</v>
      </c>
      <c r="C635" s="57" t="s">
        <v>28</v>
      </c>
      <c r="D635" s="58">
        <v>20</v>
      </c>
      <c r="E635" s="148"/>
      <c r="F635" s="152"/>
      <c r="G635" s="59" t="str">
        <f t="shared" si="141"/>
        <v>AE80-AE93</v>
      </c>
      <c r="H635" s="58" t="str">
        <f t="shared" si="154"/>
        <v>AE80</v>
      </c>
      <c r="I635" s="58" t="str">
        <f t="shared" si="155"/>
        <v>AE93</v>
      </c>
      <c r="J635" s="152"/>
      <c r="K635" s="152"/>
      <c r="L635" s="152"/>
      <c r="M635" s="152"/>
      <c r="N635" s="60" t="s">
        <v>41</v>
      </c>
      <c r="O635" s="62">
        <v>0</v>
      </c>
      <c r="P635" s="61">
        <f t="shared" si="152"/>
        <v>52.86</v>
      </c>
      <c r="Q635" s="144"/>
      <c r="R635" s="154"/>
      <c r="W635" s="54" t="str">
        <f t="shared" si="153"/>
        <v>mkckdvol -dev IBM.2107-75KYB71 -extpool P0 -cap 3339 -eam rotateexts -sam ese -name ckd_KYB71_#h AE80-AE93</v>
      </c>
    </row>
    <row r="636" spans="1:23" x14ac:dyDescent="0.2">
      <c r="A636" s="56" t="s">
        <v>15</v>
      </c>
      <c r="B636" s="56" t="s">
        <v>23</v>
      </c>
      <c r="C636" s="57" t="s">
        <v>24</v>
      </c>
      <c r="D636" s="58">
        <v>39</v>
      </c>
      <c r="E636" s="148"/>
      <c r="F636" s="152"/>
      <c r="G636" s="59" t="str">
        <f t="shared" si="141"/>
        <v>AE94-AEBA</v>
      </c>
      <c r="H636" s="58" t="str">
        <f t="shared" si="154"/>
        <v>AE94</v>
      </c>
      <c r="I636" s="58" t="str">
        <f t="shared" si="155"/>
        <v>AEBA</v>
      </c>
      <c r="J636" s="152"/>
      <c r="K636" s="152"/>
      <c r="L636" s="152"/>
      <c r="M636" s="152"/>
      <c r="N636" s="60" t="s">
        <v>41</v>
      </c>
      <c r="O636" s="62">
        <v>0</v>
      </c>
      <c r="P636" s="61">
        <f t="shared" si="152"/>
        <v>2022.76</v>
      </c>
      <c r="Q636" s="144"/>
      <c r="R636" s="154"/>
      <c r="W636" s="54" t="str">
        <f t="shared" si="153"/>
        <v>mkckdvol -dev IBM.2107-75KYB71 -extpool P0 -cap 65520 -eam rotateexts -sam ese -name ckd_KYB71_#h AE94-AEBA</v>
      </c>
    </row>
    <row r="637" spans="1:23" x14ac:dyDescent="0.2">
      <c r="A637" s="56" t="s">
        <v>15</v>
      </c>
      <c r="B637" s="56" t="s">
        <v>29</v>
      </c>
      <c r="C637" s="57" t="s">
        <v>30</v>
      </c>
      <c r="D637" s="58">
        <v>3</v>
      </c>
      <c r="E637" s="148"/>
      <c r="F637" s="152"/>
      <c r="G637" s="59" t="str">
        <f t="shared" si="141"/>
        <v>AEBB-AEBD</v>
      </c>
      <c r="H637" s="58" t="str">
        <f t="shared" si="154"/>
        <v>AEBB</v>
      </c>
      <c r="I637" s="58" t="str">
        <f t="shared" si="155"/>
        <v>AEBD</v>
      </c>
      <c r="J637" s="152"/>
      <c r="K637" s="152"/>
      <c r="L637" s="152"/>
      <c r="M637" s="152"/>
      <c r="N637" s="60" t="s">
        <v>41</v>
      </c>
      <c r="O637" s="62">
        <v>0</v>
      </c>
      <c r="P637" s="61">
        <f t="shared" si="152"/>
        <v>623.78</v>
      </c>
      <c r="Q637" s="144"/>
      <c r="R637" s="154"/>
      <c r="W637" s="54" t="str">
        <f t="shared" si="153"/>
        <v>mkckdvol -dev IBM.2107-75KYB71 -extpool P0 -cap 262668 -eam rotateexts -sam ese -name ckd_KYB71_#h AEBB-AEBD</v>
      </c>
    </row>
    <row r="638" spans="1:23" x14ac:dyDescent="0.2">
      <c r="A638" s="56" t="s">
        <v>15</v>
      </c>
      <c r="B638" s="56" t="s">
        <v>23</v>
      </c>
      <c r="C638" s="57" t="s">
        <v>24</v>
      </c>
      <c r="D638" s="58">
        <v>15</v>
      </c>
      <c r="E638" s="148"/>
      <c r="F638" s="152"/>
      <c r="G638" s="59" t="str">
        <f t="shared" si="141"/>
        <v>AEBE-AECC</v>
      </c>
      <c r="H638" s="58" t="str">
        <f t="shared" si="154"/>
        <v>AEBE</v>
      </c>
      <c r="I638" s="58" t="str">
        <f t="shared" si="155"/>
        <v>AECC</v>
      </c>
      <c r="J638" s="152"/>
      <c r="K638" s="152"/>
      <c r="L638" s="152"/>
      <c r="M638" s="152"/>
      <c r="N638" s="60" t="s">
        <v>41</v>
      </c>
      <c r="O638" s="62">
        <v>0</v>
      </c>
      <c r="P638" s="61">
        <f t="shared" si="152"/>
        <v>777.98</v>
      </c>
      <c r="Q638" s="144"/>
      <c r="R638" s="154"/>
      <c r="W638" s="54" t="str">
        <f t="shared" si="153"/>
        <v>mkckdvol -dev IBM.2107-75KYB71 -extpool P0 -cap 65520 -eam rotateexts -sam ese -name ckd_KYB71_#h AEBE-AECC</v>
      </c>
    </row>
    <row r="639" spans="1:23" x14ac:dyDescent="0.2">
      <c r="A639" s="56" t="s">
        <v>15</v>
      </c>
      <c r="B639" s="56" t="s">
        <v>29</v>
      </c>
      <c r="C639" s="57" t="s">
        <v>30</v>
      </c>
      <c r="D639" s="58">
        <v>3</v>
      </c>
      <c r="E639" s="148"/>
      <c r="F639" s="152"/>
      <c r="G639" s="59" t="str">
        <f t="shared" si="141"/>
        <v>AECD-AECF</v>
      </c>
      <c r="H639" s="58" t="str">
        <f t="shared" si="154"/>
        <v>AECD</v>
      </c>
      <c r="I639" s="58" t="str">
        <f t="shared" si="155"/>
        <v>AECF</v>
      </c>
      <c r="J639" s="152"/>
      <c r="K639" s="152"/>
      <c r="L639" s="152"/>
      <c r="M639" s="152"/>
      <c r="N639" s="60" t="s">
        <v>41</v>
      </c>
      <c r="O639" s="62">
        <v>0</v>
      </c>
      <c r="P639" s="61">
        <f t="shared" si="152"/>
        <v>623.78</v>
      </c>
      <c r="Q639" s="144"/>
      <c r="R639" s="154"/>
      <c r="W639" s="54" t="str">
        <f t="shared" si="153"/>
        <v>mkckdvol -dev IBM.2107-75KYB71 -extpool P0 -cap 262668 -eam rotateexts -sam ese -name ckd_KYB71_#h AECD-AECF</v>
      </c>
    </row>
    <row r="640" spans="1:23" s="25" customFormat="1" ht="12.75" customHeight="1" x14ac:dyDescent="0.2">
      <c r="A640" s="26" t="s">
        <v>15</v>
      </c>
      <c r="B640" s="26" t="s">
        <v>23</v>
      </c>
      <c r="C640" s="27" t="s">
        <v>24</v>
      </c>
      <c r="D640" s="28">
        <v>14</v>
      </c>
      <c r="E640" s="29"/>
      <c r="F640" s="30"/>
      <c r="G640" s="31" t="str">
        <f t="shared" si="141"/>
        <v>AED0-AEDD</v>
      </c>
      <c r="H640" s="32" t="str">
        <f t="shared" si="154"/>
        <v>AED0</v>
      </c>
      <c r="I640" s="32" t="str">
        <f t="shared" si="155"/>
        <v>AEDD</v>
      </c>
      <c r="J640" s="31"/>
      <c r="K640" s="33"/>
      <c r="L640" s="34"/>
      <c r="M640" s="33"/>
      <c r="N640" s="31" t="s">
        <v>41</v>
      </c>
      <c r="O640" s="35">
        <v>0</v>
      </c>
      <c r="P640" s="36">
        <f t="shared" si="152"/>
        <v>726.12</v>
      </c>
      <c r="Q640" s="37"/>
      <c r="R640" s="38"/>
      <c r="W640" s="25" t="str">
        <f t="shared" si="153"/>
        <v>mkckdvol -dev IBM.2107-75KYB71 -extpool P0 -cap 65520 -eam rotateexts -sam ese -name ckd_KYB71_#h AED0-AEDD</v>
      </c>
    </row>
    <row r="641" spans="1:23" x14ac:dyDescent="0.2">
      <c r="A641" s="56" t="s">
        <v>15</v>
      </c>
      <c r="B641" s="56" t="s">
        <v>16</v>
      </c>
      <c r="C641" s="57" t="s">
        <v>17</v>
      </c>
      <c r="D641" s="58">
        <v>1</v>
      </c>
      <c r="E641" s="147">
        <v>222</v>
      </c>
      <c r="F641" s="147" t="str">
        <f>DEC2HEX(HEX2DEC(F631)+1)</f>
        <v>3F</v>
      </c>
      <c r="G641" s="59" t="str">
        <f t="shared" si="141"/>
        <v>AF00-AF00</v>
      </c>
      <c r="H641" s="58" t="str">
        <f>DEC2HEX(HEX2DEC(H631)+256)</f>
        <v>AF00</v>
      </c>
      <c r="I641" s="58" t="str">
        <f>DEC2HEX(HEX2DEC(I631)+256)</f>
        <v>AF00</v>
      </c>
      <c r="J641" s="147" t="str">
        <f>DEC2HEX(HEX2DEC(J631)+256)</f>
        <v>6FE0</v>
      </c>
      <c r="K641" s="147" t="str">
        <f>DEC2HEX(HEX2DEC(K631)+256)</f>
        <v>6FFF</v>
      </c>
      <c r="L641" s="147">
        <f>(HEX2DEC(K641)-HEX2DEC(J641))+1</f>
        <v>32</v>
      </c>
      <c r="M641" s="147" t="str">
        <f>DEC2HEX(HEX2DEC(M631)+256)</f>
        <v>6F0E</v>
      </c>
      <c r="N641" s="60" t="s">
        <v>41</v>
      </c>
      <c r="O641" s="59" t="s">
        <v>16</v>
      </c>
      <c r="P641" s="61">
        <f t="shared" si="152"/>
        <v>0.88</v>
      </c>
      <c r="Q641" s="143">
        <f>SUM(P641:P649)</f>
        <v>7904.94</v>
      </c>
      <c r="R641" s="153" t="s">
        <v>214</v>
      </c>
      <c r="W641" s="54" t="str">
        <f t="shared" si="153"/>
        <v>mkckdvol -dev IBM.2107-75KYB71 -extpool P1 -cap 1113 -eam rotateexts -sam ese -name ckd_KYB71_#h AF00-AF00</v>
      </c>
    </row>
    <row r="642" spans="1:23" x14ac:dyDescent="0.2">
      <c r="A642" s="56" t="s">
        <v>15</v>
      </c>
      <c r="B642" s="56" t="s">
        <v>18</v>
      </c>
      <c r="C642" s="57" t="s">
        <v>19</v>
      </c>
      <c r="D642" s="58">
        <v>25</v>
      </c>
      <c r="E642" s="148"/>
      <c r="F642" s="152"/>
      <c r="G642" s="59" t="str">
        <f t="shared" ref="G642:G705" si="156">CONCATENATE(H642,"-",I642)</f>
        <v>AF01-AF19</v>
      </c>
      <c r="H642" s="58" t="str">
        <f t="shared" ref="H642:H650" si="157">DEC2HEX(HEX2DEC(I641)+1)</f>
        <v>AF01</v>
      </c>
      <c r="I642" s="58" t="str">
        <f t="shared" ref="I642:I650" si="158">DEC2HEX(HEX2DEC(H642)+D642-1)</f>
        <v>AF19</v>
      </c>
      <c r="J642" s="152"/>
      <c r="K642" s="152"/>
      <c r="L642" s="152"/>
      <c r="M642" s="152"/>
      <c r="N642" s="60" t="s">
        <v>41</v>
      </c>
      <c r="O642" s="62">
        <v>1</v>
      </c>
      <c r="P642" s="61">
        <f t="shared" si="152"/>
        <v>198.24</v>
      </c>
      <c r="Q642" s="144"/>
      <c r="R642" s="154"/>
      <c r="W642" s="54" t="str">
        <f t="shared" si="153"/>
        <v>mkckdvol -dev IBM.2107-75KYB71 -extpool P1 -cap 10017 -eam rotateexts -sam ese -name ckd_KYB71_#h AF01-AF19</v>
      </c>
    </row>
    <row r="643" spans="1:23" x14ac:dyDescent="0.2">
      <c r="A643" s="56" t="s">
        <v>15</v>
      </c>
      <c r="B643" s="56" t="s">
        <v>23</v>
      </c>
      <c r="C643" s="57" t="s">
        <v>24</v>
      </c>
      <c r="D643" s="58">
        <v>37</v>
      </c>
      <c r="E643" s="148"/>
      <c r="F643" s="152"/>
      <c r="G643" s="59" t="str">
        <f t="shared" si="156"/>
        <v>AF1A-AF3E</v>
      </c>
      <c r="H643" s="58" t="str">
        <f t="shared" si="157"/>
        <v>AF1A</v>
      </c>
      <c r="I643" s="58" t="str">
        <f t="shared" si="158"/>
        <v>AF3E</v>
      </c>
      <c r="J643" s="152"/>
      <c r="K643" s="152"/>
      <c r="L643" s="152"/>
      <c r="M643" s="152"/>
      <c r="N643" s="60" t="s">
        <v>41</v>
      </c>
      <c r="O643" s="62">
        <v>1</v>
      </c>
      <c r="P643" s="61">
        <f t="shared" si="152"/>
        <v>1919.03</v>
      </c>
      <c r="Q643" s="144"/>
      <c r="R643" s="154"/>
      <c r="W643" s="54" t="str">
        <f t="shared" si="153"/>
        <v>mkckdvol -dev IBM.2107-75KYB71 -extpool P1 -cap 65520 -eam rotateexts -sam ese -name ckd_KYB71_#h AF1A-AF3E</v>
      </c>
    </row>
    <row r="644" spans="1:23" x14ac:dyDescent="0.2">
      <c r="A644" s="56" t="s">
        <v>15</v>
      </c>
      <c r="B644" s="56" t="s">
        <v>25</v>
      </c>
      <c r="C644" s="57" t="s">
        <v>26</v>
      </c>
      <c r="D644" s="58">
        <v>65</v>
      </c>
      <c r="E644" s="148"/>
      <c r="F644" s="152"/>
      <c r="G644" s="59" t="str">
        <f t="shared" si="156"/>
        <v>AF3F-AF7F</v>
      </c>
      <c r="H644" s="58" t="str">
        <f t="shared" si="157"/>
        <v>AF3F</v>
      </c>
      <c r="I644" s="58" t="str">
        <f t="shared" si="158"/>
        <v>AF7F</v>
      </c>
      <c r="J644" s="152"/>
      <c r="K644" s="152"/>
      <c r="L644" s="152"/>
      <c r="M644" s="152"/>
      <c r="N644" s="60" t="s">
        <v>41</v>
      </c>
      <c r="O644" s="62">
        <v>1</v>
      </c>
      <c r="P644" s="61">
        <f t="shared" si="152"/>
        <v>1685.63</v>
      </c>
      <c r="Q644" s="144"/>
      <c r="R644" s="154"/>
      <c r="W644" s="54" t="str">
        <f t="shared" si="153"/>
        <v>mkckdvol -dev IBM.2107-75KYB71 -extpool P1 -cap 32760 -eam rotateexts -sam ese -name ckd_KYB71_#h AF3F-AF7F</v>
      </c>
    </row>
    <row r="645" spans="1:23" x14ac:dyDescent="0.2">
      <c r="A645" s="56" t="s">
        <v>15</v>
      </c>
      <c r="B645" s="56" t="s">
        <v>27</v>
      </c>
      <c r="C645" s="57" t="s">
        <v>28</v>
      </c>
      <c r="D645" s="58">
        <v>20</v>
      </c>
      <c r="E645" s="148"/>
      <c r="F645" s="152"/>
      <c r="G645" s="59" t="str">
        <f t="shared" si="156"/>
        <v>AF80-AF93</v>
      </c>
      <c r="H645" s="58" t="str">
        <f t="shared" si="157"/>
        <v>AF80</v>
      </c>
      <c r="I645" s="58" t="str">
        <f t="shared" si="158"/>
        <v>AF93</v>
      </c>
      <c r="J645" s="152"/>
      <c r="K645" s="152"/>
      <c r="L645" s="152"/>
      <c r="M645" s="152"/>
      <c r="N645" s="60" t="s">
        <v>41</v>
      </c>
      <c r="O645" s="62">
        <v>1</v>
      </c>
      <c r="P645" s="61">
        <f t="shared" si="152"/>
        <v>52.86</v>
      </c>
      <c r="Q645" s="144"/>
      <c r="R645" s="154"/>
      <c r="W645" s="54" t="str">
        <f t="shared" si="153"/>
        <v>mkckdvol -dev IBM.2107-75KYB71 -extpool P1 -cap 3339 -eam rotateexts -sam ese -name ckd_KYB71_#h AF80-AF93</v>
      </c>
    </row>
    <row r="646" spans="1:23" x14ac:dyDescent="0.2">
      <c r="A646" s="56" t="s">
        <v>15</v>
      </c>
      <c r="B646" s="56" t="s">
        <v>23</v>
      </c>
      <c r="C646" s="57" t="s">
        <v>24</v>
      </c>
      <c r="D646" s="58">
        <v>39</v>
      </c>
      <c r="E646" s="148"/>
      <c r="F646" s="152"/>
      <c r="G646" s="59" t="str">
        <f t="shared" si="156"/>
        <v>AF94-AFBA</v>
      </c>
      <c r="H646" s="58" t="str">
        <f t="shared" si="157"/>
        <v>AF94</v>
      </c>
      <c r="I646" s="58" t="str">
        <f t="shared" si="158"/>
        <v>AFBA</v>
      </c>
      <c r="J646" s="152"/>
      <c r="K646" s="152"/>
      <c r="L646" s="152"/>
      <c r="M646" s="152"/>
      <c r="N646" s="60" t="s">
        <v>41</v>
      </c>
      <c r="O646" s="62">
        <v>1</v>
      </c>
      <c r="P646" s="61">
        <f t="shared" si="152"/>
        <v>2022.76</v>
      </c>
      <c r="Q646" s="144"/>
      <c r="R646" s="154"/>
      <c r="W646" s="54" t="str">
        <f t="shared" si="153"/>
        <v>mkckdvol -dev IBM.2107-75KYB71 -extpool P1 -cap 65520 -eam rotateexts -sam ese -name ckd_KYB71_#h AF94-AFBA</v>
      </c>
    </row>
    <row r="647" spans="1:23" x14ac:dyDescent="0.2">
      <c r="A647" s="56" t="s">
        <v>15</v>
      </c>
      <c r="B647" s="56" t="s">
        <v>29</v>
      </c>
      <c r="C647" s="57" t="s">
        <v>30</v>
      </c>
      <c r="D647" s="58">
        <v>3</v>
      </c>
      <c r="E647" s="148"/>
      <c r="F647" s="152"/>
      <c r="G647" s="59" t="str">
        <f t="shared" si="156"/>
        <v>AFBB-AFBD</v>
      </c>
      <c r="H647" s="58" t="str">
        <f t="shared" si="157"/>
        <v>AFBB</v>
      </c>
      <c r="I647" s="58" t="str">
        <f t="shared" si="158"/>
        <v>AFBD</v>
      </c>
      <c r="J647" s="152"/>
      <c r="K647" s="152"/>
      <c r="L647" s="152"/>
      <c r="M647" s="152"/>
      <c r="N647" s="60" t="s">
        <v>41</v>
      </c>
      <c r="O647" s="62">
        <v>1</v>
      </c>
      <c r="P647" s="61">
        <f t="shared" si="152"/>
        <v>623.78</v>
      </c>
      <c r="Q647" s="144"/>
      <c r="R647" s="154"/>
      <c r="W647" s="54" t="str">
        <f t="shared" si="153"/>
        <v>mkckdvol -dev IBM.2107-75KYB71 -extpool P1 -cap 262668 -eam rotateexts -sam ese -name ckd_KYB71_#h AFBB-AFBD</v>
      </c>
    </row>
    <row r="648" spans="1:23" x14ac:dyDescent="0.2">
      <c r="A648" s="56" t="s">
        <v>15</v>
      </c>
      <c r="B648" s="56" t="s">
        <v>23</v>
      </c>
      <c r="C648" s="57" t="s">
        <v>24</v>
      </c>
      <c r="D648" s="58">
        <v>15</v>
      </c>
      <c r="E648" s="148"/>
      <c r="F648" s="152"/>
      <c r="G648" s="59" t="str">
        <f t="shared" si="156"/>
        <v>AFBE-AFCC</v>
      </c>
      <c r="H648" s="58" t="str">
        <f t="shared" si="157"/>
        <v>AFBE</v>
      </c>
      <c r="I648" s="58" t="str">
        <f t="shared" si="158"/>
        <v>AFCC</v>
      </c>
      <c r="J648" s="152"/>
      <c r="K648" s="152"/>
      <c r="L648" s="152"/>
      <c r="M648" s="152"/>
      <c r="N648" s="60" t="s">
        <v>41</v>
      </c>
      <c r="O648" s="62">
        <v>1</v>
      </c>
      <c r="P648" s="61">
        <f t="shared" si="152"/>
        <v>777.98</v>
      </c>
      <c r="Q648" s="144"/>
      <c r="R648" s="154"/>
      <c r="W648" s="54" t="str">
        <f t="shared" si="153"/>
        <v>mkckdvol -dev IBM.2107-75KYB71 -extpool P1 -cap 65520 -eam rotateexts -sam ese -name ckd_KYB71_#h AFBE-AFCC</v>
      </c>
    </row>
    <row r="649" spans="1:23" x14ac:dyDescent="0.2">
      <c r="A649" s="56" t="s">
        <v>15</v>
      </c>
      <c r="B649" s="56" t="s">
        <v>29</v>
      </c>
      <c r="C649" s="57" t="s">
        <v>30</v>
      </c>
      <c r="D649" s="58">
        <v>3</v>
      </c>
      <c r="E649" s="148"/>
      <c r="F649" s="152"/>
      <c r="G649" s="59" t="str">
        <f t="shared" si="156"/>
        <v>AFCD-AFCF</v>
      </c>
      <c r="H649" s="58" t="str">
        <f t="shared" si="157"/>
        <v>AFCD</v>
      </c>
      <c r="I649" s="58" t="str">
        <f t="shared" si="158"/>
        <v>AFCF</v>
      </c>
      <c r="J649" s="152"/>
      <c r="K649" s="152"/>
      <c r="L649" s="152"/>
      <c r="M649" s="152"/>
      <c r="N649" s="60" t="s">
        <v>41</v>
      </c>
      <c r="O649" s="62">
        <v>1</v>
      </c>
      <c r="P649" s="61">
        <f t="shared" si="152"/>
        <v>623.78</v>
      </c>
      <c r="Q649" s="144"/>
      <c r="R649" s="154"/>
      <c r="W649" s="54" t="str">
        <f t="shared" si="153"/>
        <v>mkckdvol -dev IBM.2107-75KYB71 -extpool P1 -cap 262668 -eam rotateexts -sam ese -name ckd_KYB71_#h AFCD-AFCF</v>
      </c>
    </row>
    <row r="650" spans="1:23" s="25" customFormat="1" ht="12.75" customHeight="1" x14ac:dyDescent="0.2">
      <c r="A650" s="26" t="s">
        <v>15</v>
      </c>
      <c r="B650" s="26" t="s">
        <v>23</v>
      </c>
      <c r="C650" s="27" t="s">
        <v>24</v>
      </c>
      <c r="D650" s="28">
        <v>14</v>
      </c>
      <c r="E650" s="29"/>
      <c r="F650" s="30"/>
      <c r="G650" s="31" t="str">
        <f t="shared" si="156"/>
        <v>AFD0-AFDD</v>
      </c>
      <c r="H650" s="32" t="str">
        <f t="shared" si="157"/>
        <v>AFD0</v>
      </c>
      <c r="I650" s="32" t="str">
        <f t="shared" si="158"/>
        <v>AFDD</v>
      </c>
      <c r="J650" s="31"/>
      <c r="K650" s="33"/>
      <c r="L650" s="34"/>
      <c r="M650" s="33"/>
      <c r="N650" s="31" t="s">
        <v>41</v>
      </c>
      <c r="O650" s="35">
        <v>1</v>
      </c>
      <c r="P650" s="36">
        <f t="shared" si="152"/>
        <v>726.12</v>
      </c>
      <c r="Q650" s="37"/>
      <c r="R650" s="38"/>
      <c r="W650" s="25" t="str">
        <f t="shared" si="153"/>
        <v>mkckdvol -dev IBM.2107-75KYB71 -extpool P1 -cap 65520 -eam rotateexts -sam ese -name ckd_KYB71_#h AFD0-AFDD</v>
      </c>
    </row>
    <row r="651" spans="1:23" x14ac:dyDescent="0.2">
      <c r="A651" s="56" t="s">
        <v>15</v>
      </c>
      <c r="B651" s="56" t="s">
        <v>16</v>
      </c>
      <c r="C651" s="57" t="s">
        <v>17</v>
      </c>
      <c r="D651" s="58">
        <v>1</v>
      </c>
      <c r="E651" s="147">
        <v>222</v>
      </c>
      <c r="F651" s="147" t="str">
        <f>DEC2HEX(HEX2DEC(F641)+1)</f>
        <v>40</v>
      </c>
      <c r="G651" s="59" t="str">
        <f t="shared" si="156"/>
        <v>B000-B000</v>
      </c>
      <c r="H651" s="58" t="str">
        <f>DEC2HEX(HEX2DEC(H641)+256)</f>
        <v>B000</v>
      </c>
      <c r="I651" s="58" t="str">
        <f>DEC2HEX(HEX2DEC(I641)+256)</f>
        <v>B000</v>
      </c>
      <c r="J651" s="147" t="str">
        <f>DEC2HEX(HEX2DEC(J641)+256)</f>
        <v>70E0</v>
      </c>
      <c r="K651" s="147" t="str">
        <f>DEC2HEX(HEX2DEC(K641)+256)</f>
        <v>70FF</v>
      </c>
      <c r="L651" s="147">
        <f>(HEX2DEC(K651)-HEX2DEC(J651))+1</f>
        <v>32</v>
      </c>
      <c r="M651" s="147" t="str">
        <f>DEC2HEX(HEX2DEC(M641)+256)</f>
        <v>700E</v>
      </c>
      <c r="N651" s="60" t="s">
        <v>41</v>
      </c>
      <c r="O651" s="59" t="s">
        <v>22</v>
      </c>
      <c r="P651" s="61">
        <f t="shared" si="152"/>
        <v>0.88</v>
      </c>
      <c r="Q651" s="143">
        <f>SUM(P651:P659)</f>
        <v>7749.35</v>
      </c>
      <c r="R651" s="153" t="s">
        <v>214</v>
      </c>
      <c r="W651" s="54" t="str">
        <f t="shared" si="153"/>
        <v>mkckdvol -dev IBM.2107-75KYB71 -extpool P0 -cap 1113 -eam rotateexts -sam ese -name ckd_KYB71_#h B000-B000</v>
      </c>
    </row>
    <row r="652" spans="1:23" x14ac:dyDescent="0.2">
      <c r="A652" s="56" t="s">
        <v>15</v>
      </c>
      <c r="B652" s="56" t="s">
        <v>18</v>
      </c>
      <c r="C652" s="57" t="s">
        <v>19</v>
      </c>
      <c r="D652" s="58">
        <v>25</v>
      </c>
      <c r="E652" s="148"/>
      <c r="F652" s="152"/>
      <c r="G652" s="59" t="str">
        <f t="shared" si="156"/>
        <v>B001-B019</v>
      </c>
      <c r="H652" s="58" t="str">
        <f t="shared" ref="H652:H660" si="159">DEC2HEX(HEX2DEC(I651)+1)</f>
        <v>B001</v>
      </c>
      <c r="I652" s="58" t="str">
        <f t="shared" ref="I652:I660" si="160">DEC2HEX(HEX2DEC(H652)+D652-1)</f>
        <v>B019</v>
      </c>
      <c r="J652" s="152"/>
      <c r="K652" s="152"/>
      <c r="L652" s="152"/>
      <c r="M652" s="152"/>
      <c r="N652" s="60" t="s">
        <v>41</v>
      </c>
      <c r="O652" s="62">
        <v>0</v>
      </c>
      <c r="P652" s="61">
        <f t="shared" si="152"/>
        <v>198.24</v>
      </c>
      <c r="Q652" s="144"/>
      <c r="R652" s="154"/>
      <c r="W652" s="54" t="str">
        <f t="shared" si="153"/>
        <v>mkckdvol -dev IBM.2107-75KYB71 -extpool P0 -cap 10017 -eam rotateexts -sam ese -name ckd_KYB71_#h B001-B019</v>
      </c>
    </row>
    <row r="653" spans="1:23" x14ac:dyDescent="0.2">
      <c r="A653" s="56" t="s">
        <v>15</v>
      </c>
      <c r="B653" s="56" t="s">
        <v>23</v>
      </c>
      <c r="C653" s="57" t="s">
        <v>24</v>
      </c>
      <c r="D653" s="58">
        <v>37</v>
      </c>
      <c r="E653" s="148"/>
      <c r="F653" s="152"/>
      <c r="G653" s="59" t="str">
        <f t="shared" si="156"/>
        <v>B01A-B03E</v>
      </c>
      <c r="H653" s="58" t="str">
        <f t="shared" si="159"/>
        <v>B01A</v>
      </c>
      <c r="I653" s="58" t="str">
        <f t="shared" si="160"/>
        <v>B03E</v>
      </c>
      <c r="J653" s="152"/>
      <c r="K653" s="152"/>
      <c r="L653" s="152"/>
      <c r="M653" s="152"/>
      <c r="N653" s="60" t="s">
        <v>41</v>
      </c>
      <c r="O653" s="62">
        <v>0</v>
      </c>
      <c r="P653" s="61">
        <f t="shared" si="152"/>
        <v>1919.03</v>
      </c>
      <c r="Q653" s="144"/>
      <c r="R653" s="154"/>
      <c r="W653" s="54" t="str">
        <f t="shared" si="153"/>
        <v>mkckdvol -dev IBM.2107-75KYB71 -extpool P0 -cap 65520 -eam rotateexts -sam ese -name ckd_KYB71_#h B01A-B03E</v>
      </c>
    </row>
    <row r="654" spans="1:23" x14ac:dyDescent="0.2">
      <c r="A654" s="56" t="s">
        <v>15</v>
      </c>
      <c r="B654" s="56" t="s">
        <v>25</v>
      </c>
      <c r="C654" s="57" t="s">
        <v>26</v>
      </c>
      <c r="D654" s="58">
        <v>65</v>
      </c>
      <c r="E654" s="148"/>
      <c r="F654" s="152"/>
      <c r="G654" s="59" t="str">
        <f t="shared" si="156"/>
        <v>B03F-B07F</v>
      </c>
      <c r="H654" s="58" t="str">
        <f t="shared" si="159"/>
        <v>B03F</v>
      </c>
      <c r="I654" s="58" t="str">
        <f t="shared" si="160"/>
        <v>B07F</v>
      </c>
      <c r="J654" s="152"/>
      <c r="K654" s="152"/>
      <c r="L654" s="152"/>
      <c r="M654" s="152"/>
      <c r="N654" s="60" t="s">
        <v>41</v>
      </c>
      <c r="O654" s="62">
        <v>0</v>
      </c>
      <c r="P654" s="61">
        <f t="shared" si="152"/>
        <v>1685.63</v>
      </c>
      <c r="Q654" s="144"/>
      <c r="R654" s="154"/>
      <c r="W654" s="54" t="str">
        <f t="shared" si="153"/>
        <v>mkckdvol -dev IBM.2107-75KYB71 -extpool P0 -cap 32760 -eam rotateexts -sam ese -name ckd_KYB71_#h B03F-B07F</v>
      </c>
    </row>
    <row r="655" spans="1:23" x14ac:dyDescent="0.2">
      <c r="A655" s="56" t="s">
        <v>15</v>
      </c>
      <c r="B655" s="56" t="s">
        <v>27</v>
      </c>
      <c r="C655" s="57" t="s">
        <v>28</v>
      </c>
      <c r="D655" s="58">
        <v>20</v>
      </c>
      <c r="E655" s="148"/>
      <c r="F655" s="152"/>
      <c r="G655" s="59" t="str">
        <f t="shared" si="156"/>
        <v>B080-B093</v>
      </c>
      <c r="H655" s="58" t="str">
        <f t="shared" si="159"/>
        <v>B080</v>
      </c>
      <c r="I655" s="58" t="str">
        <f t="shared" si="160"/>
        <v>B093</v>
      </c>
      <c r="J655" s="152"/>
      <c r="K655" s="152"/>
      <c r="L655" s="152"/>
      <c r="M655" s="152"/>
      <c r="N655" s="60" t="s">
        <v>41</v>
      </c>
      <c r="O655" s="62">
        <v>0</v>
      </c>
      <c r="P655" s="61">
        <f t="shared" si="152"/>
        <v>52.86</v>
      </c>
      <c r="Q655" s="144"/>
      <c r="R655" s="154"/>
      <c r="W655" s="54" t="str">
        <f t="shared" si="153"/>
        <v>mkckdvol -dev IBM.2107-75KYB71 -extpool P0 -cap 3339 -eam rotateexts -sam ese -name ckd_KYB71_#h B080-B093</v>
      </c>
    </row>
    <row r="656" spans="1:23" x14ac:dyDescent="0.2">
      <c r="A656" s="56" t="s">
        <v>15</v>
      </c>
      <c r="B656" s="56" t="s">
        <v>23</v>
      </c>
      <c r="C656" s="57" t="s">
        <v>24</v>
      </c>
      <c r="D656" s="58">
        <v>39</v>
      </c>
      <c r="E656" s="148"/>
      <c r="F656" s="152"/>
      <c r="G656" s="59" t="str">
        <f t="shared" si="156"/>
        <v>B094-B0BA</v>
      </c>
      <c r="H656" s="58" t="str">
        <f t="shared" si="159"/>
        <v>B094</v>
      </c>
      <c r="I656" s="58" t="str">
        <f t="shared" si="160"/>
        <v>B0BA</v>
      </c>
      <c r="J656" s="152"/>
      <c r="K656" s="152"/>
      <c r="L656" s="152"/>
      <c r="M656" s="152"/>
      <c r="N656" s="60" t="s">
        <v>41</v>
      </c>
      <c r="O656" s="62">
        <v>0</v>
      </c>
      <c r="P656" s="61">
        <f t="shared" si="152"/>
        <v>2022.76</v>
      </c>
      <c r="Q656" s="144"/>
      <c r="R656" s="154"/>
      <c r="W656" s="54" t="str">
        <f t="shared" si="153"/>
        <v>mkckdvol -dev IBM.2107-75KYB71 -extpool P0 -cap 65520 -eam rotateexts -sam ese -name ckd_KYB71_#h B094-B0BA</v>
      </c>
    </row>
    <row r="657" spans="1:23" x14ac:dyDescent="0.2">
      <c r="A657" s="56" t="s">
        <v>15</v>
      </c>
      <c r="B657" s="56" t="s">
        <v>29</v>
      </c>
      <c r="C657" s="57" t="s">
        <v>30</v>
      </c>
      <c r="D657" s="58">
        <v>3</v>
      </c>
      <c r="E657" s="148"/>
      <c r="F657" s="152"/>
      <c r="G657" s="59" t="str">
        <f t="shared" si="156"/>
        <v>B0BB-B0BD</v>
      </c>
      <c r="H657" s="58" t="str">
        <f t="shared" si="159"/>
        <v>B0BB</v>
      </c>
      <c r="I657" s="58" t="str">
        <f t="shared" si="160"/>
        <v>B0BD</v>
      </c>
      <c r="J657" s="152"/>
      <c r="K657" s="152"/>
      <c r="L657" s="152"/>
      <c r="M657" s="152"/>
      <c r="N657" s="60" t="s">
        <v>41</v>
      </c>
      <c r="O657" s="62">
        <v>0</v>
      </c>
      <c r="P657" s="61">
        <f t="shared" si="152"/>
        <v>623.78</v>
      </c>
      <c r="Q657" s="144"/>
      <c r="R657" s="154"/>
      <c r="W657" s="54" t="str">
        <f t="shared" si="153"/>
        <v>mkckdvol -dev IBM.2107-75KYB71 -extpool P0 -cap 262668 -eam rotateexts -sam ese -name ckd_KYB71_#h B0BB-B0BD</v>
      </c>
    </row>
    <row r="658" spans="1:23" x14ac:dyDescent="0.2">
      <c r="A658" s="56" t="s">
        <v>15</v>
      </c>
      <c r="B658" s="56" t="s">
        <v>23</v>
      </c>
      <c r="C658" s="57" t="s">
        <v>24</v>
      </c>
      <c r="D658" s="58">
        <v>12</v>
      </c>
      <c r="E658" s="148"/>
      <c r="F658" s="152"/>
      <c r="G658" s="59" t="str">
        <f t="shared" si="156"/>
        <v>B0BE-B0C9</v>
      </c>
      <c r="H658" s="58" t="str">
        <f t="shared" si="159"/>
        <v>B0BE</v>
      </c>
      <c r="I658" s="58" t="str">
        <f t="shared" si="160"/>
        <v>B0C9</v>
      </c>
      <c r="J658" s="152"/>
      <c r="K658" s="152"/>
      <c r="L658" s="152"/>
      <c r="M658" s="152"/>
      <c r="N658" s="60" t="s">
        <v>41</v>
      </c>
      <c r="O658" s="62">
        <v>0</v>
      </c>
      <c r="P658" s="61">
        <f t="shared" si="152"/>
        <v>622.39</v>
      </c>
      <c r="Q658" s="144"/>
      <c r="R658" s="154"/>
      <c r="W658" s="54" t="str">
        <f t="shared" si="153"/>
        <v>mkckdvol -dev IBM.2107-75KYB71 -extpool P0 -cap 65520 -eam rotateexts -sam ese -name ckd_KYB71_#h B0BE-B0C9</v>
      </c>
    </row>
    <row r="659" spans="1:23" x14ac:dyDescent="0.2">
      <c r="A659" s="56" t="s">
        <v>15</v>
      </c>
      <c r="B659" s="56" t="s">
        <v>29</v>
      </c>
      <c r="C659" s="57" t="s">
        <v>30</v>
      </c>
      <c r="D659" s="58">
        <v>3</v>
      </c>
      <c r="E659" s="148"/>
      <c r="F659" s="152"/>
      <c r="G659" s="59" t="str">
        <f t="shared" si="156"/>
        <v>B0CA-B0CC</v>
      </c>
      <c r="H659" s="58" t="str">
        <f t="shared" si="159"/>
        <v>B0CA</v>
      </c>
      <c r="I659" s="58" t="str">
        <f t="shared" si="160"/>
        <v>B0CC</v>
      </c>
      <c r="J659" s="152"/>
      <c r="K659" s="152"/>
      <c r="L659" s="152"/>
      <c r="M659" s="152"/>
      <c r="N659" s="60" t="s">
        <v>41</v>
      </c>
      <c r="O659" s="62">
        <v>0</v>
      </c>
      <c r="P659" s="61">
        <f t="shared" si="152"/>
        <v>623.78</v>
      </c>
      <c r="Q659" s="144"/>
      <c r="R659" s="154"/>
      <c r="W659" s="54" t="str">
        <f t="shared" si="153"/>
        <v>mkckdvol -dev IBM.2107-75KYB71 -extpool P0 -cap 262668 -eam rotateexts -sam ese -name ckd_KYB71_#h B0CA-B0CC</v>
      </c>
    </row>
    <row r="660" spans="1:23" s="25" customFormat="1" ht="12.75" customHeight="1" x14ac:dyDescent="0.2">
      <c r="A660" s="26" t="s">
        <v>15</v>
      </c>
      <c r="B660" s="26" t="s">
        <v>23</v>
      </c>
      <c r="C660" s="27" t="s">
        <v>24</v>
      </c>
      <c r="D660" s="28">
        <v>17</v>
      </c>
      <c r="E660" s="29"/>
      <c r="F660" s="30"/>
      <c r="G660" s="31" t="str">
        <f t="shared" si="156"/>
        <v>B0CD-B0DD</v>
      </c>
      <c r="H660" s="32" t="str">
        <f t="shared" si="159"/>
        <v>B0CD</v>
      </c>
      <c r="I660" s="32" t="str">
        <f t="shared" si="160"/>
        <v>B0DD</v>
      </c>
      <c r="J660" s="31"/>
      <c r="K660" s="33"/>
      <c r="L660" s="34"/>
      <c r="M660" s="33"/>
      <c r="N660" s="31" t="s">
        <v>41</v>
      </c>
      <c r="O660" s="35">
        <v>0</v>
      </c>
      <c r="P660" s="36">
        <f t="shared" si="152"/>
        <v>881.72</v>
      </c>
      <c r="Q660" s="37"/>
      <c r="R660" s="38"/>
      <c r="W660" s="25" t="str">
        <f t="shared" si="153"/>
        <v>mkckdvol -dev IBM.2107-75KYB71 -extpool P0 -cap 65520 -eam rotateexts -sam ese -name ckd_KYB71_#h B0CD-B0DD</v>
      </c>
    </row>
    <row r="661" spans="1:23" x14ac:dyDescent="0.2">
      <c r="A661" s="56" t="s">
        <v>15</v>
      </c>
      <c r="B661" s="56" t="s">
        <v>16</v>
      </c>
      <c r="C661" s="57" t="s">
        <v>17</v>
      </c>
      <c r="D661" s="58">
        <v>1</v>
      </c>
      <c r="E661" s="147">
        <v>222</v>
      </c>
      <c r="F661" s="147" t="str">
        <f>DEC2HEX(HEX2DEC(F651)+1)</f>
        <v>41</v>
      </c>
      <c r="G661" s="59" t="str">
        <f t="shared" si="156"/>
        <v>B100-B100</v>
      </c>
      <c r="H661" s="58" t="str">
        <f>DEC2HEX(HEX2DEC(H651)+256)</f>
        <v>B100</v>
      </c>
      <c r="I661" s="58" t="str">
        <f>DEC2HEX(HEX2DEC(I651)+256)</f>
        <v>B100</v>
      </c>
      <c r="J661" s="147" t="str">
        <f>DEC2HEX(HEX2DEC(J651)+256)</f>
        <v>71E0</v>
      </c>
      <c r="K661" s="147" t="str">
        <f>DEC2HEX(HEX2DEC(K651)+256)</f>
        <v>71FF</v>
      </c>
      <c r="L661" s="147">
        <f>(HEX2DEC(K661)-HEX2DEC(J661))+1</f>
        <v>32</v>
      </c>
      <c r="M661" s="147" t="str">
        <f>DEC2HEX(HEX2DEC(M651)+256)</f>
        <v>710E</v>
      </c>
      <c r="N661" s="60" t="s">
        <v>41</v>
      </c>
      <c r="O661" s="59" t="s">
        <v>16</v>
      </c>
      <c r="P661" s="61">
        <f t="shared" si="152"/>
        <v>0.88</v>
      </c>
      <c r="Q661" s="143">
        <f>SUM(P661:P669)</f>
        <v>7749.35</v>
      </c>
      <c r="R661" s="153" t="s">
        <v>214</v>
      </c>
      <c r="W661" s="54" t="str">
        <f t="shared" si="153"/>
        <v>mkckdvol -dev IBM.2107-75KYB71 -extpool P1 -cap 1113 -eam rotateexts -sam ese -name ckd_KYB71_#h B100-B100</v>
      </c>
    </row>
    <row r="662" spans="1:23" x14ac:dyDescent="0.2">
      <c r="A662" s="56" t="s">
        <v>15</v>
      </c>
      <c r="B662" s="56" t="s">
        <v>18</v>
      </c>
      <c r="C662" s="57" t="s">
        <v>19</v>
      </c>
      <c r="D662" s="58">
        <v>25</v>
      </c>
      <c r="E662" s="148"/>
      <c r="F662" s="152"/>
      <c r="G662" s="59" t="str">
        <f t="shared" si="156"/>
        <v>B101-B119</v>
      </c>
      <c r="H662" s="58" t="str">
        <f t="shared" ref="H662:H670" si="161">DEC2HEX(HEX2DEC(I661)+1)</f>
        <v>B101</v>
      </c>
      <c r="I662" s="58" t="str">
        <f t="shared" ref="I662:I670" si="162">DEC2HEX(HEX2DEC(H662)+D662-1)</f>
        <v>B119</v>
      </c>
      <c r="J662" s="152"/>
      <c r="K662" s="152"/>
      <c r="L662" s="152"/>
      <c r="M662" s="152"/>
      <c r="N662" s="60" t="s">
        <v>41</v>
      </c>
      <c r="O662" s="62">
        <v>1</v>
      </c>
      <c r="P662" s="61">
        <f t="shared" si="152"/>
        <v>198.24</v>
      </c>
      <c r="Q662" s="144"/>
      <c r="R662" s="154"/>
      <c r="W662" s="54" t="str">
        <f t="shared" si="153"/>
        <v>mkckdvol -dev IBM.2107-75KYB71 -extpool P1 -cap 10017 -eam rotateexts -sam ese -name ckd_KYB71_#h B101-B119</v>
      </c>
    </row>
    <row r="663" spans="1:23" x14ac:dyDescent="0.2">
      <c r="A663" s="56" t="s">
        <v>15</v>
      </c>
      <c r="B663" s="56" t="s">
        <v>23</v>
      </c>
      <c r="C663" s="57" t="s">
        <v>24</v>
      </c>
      <c r="D663" s="58">
        <v>37</v>
      </c>
      <c r="E663" s="148"/>
      <c r="F663" s="152"/>
      <c r="G663" s="59" t="str">
        <f t="shared" si="156"/>
        <v>B11A-B13E</v>
      </c>
      <c r="H663" s="58" t="str">
        <f t="shared" si="161"/>
        <v>B11A</v>
      </c>
      <c r="I663" s="58" t="str">
        <f t="shared" si="162"/>
        <v>B13E</v>
      </c>
      <c r="J663" s="152"/>
      <c r="K663" s="152"/>
      <c r="L663" s="152"/>
      <c r="M663" s="152"/>
      <c r="N663" s="60" t="s">
        <v>41</v>
      </c>
      <c r="O663" s="62">
        <v>1</v>
      </c>
      <c r="P663" s="61">
        <f t="shared" si="152"/>
        <v>1919.03</v>
      </c>
      <c r="Q663" s="144"/>
      <c r="R663" s="154"/>
      <c r="W663" s="54" t="str">
        <f t="shared" si="153"/>
        <v>mkckdvol -dev IBM.2107-75KYB71 -extpool P1 -cap 65520 -eam rotateexts -sam ese -name ckd_KYB71_#h B11A-B13E</v>
      </c>
    </row>
    <row r="664" spans="1:23" x14ac:dyDescent="0.2">
      <c r="A664" s="56" t="s">
        <v>15</v>
      </c>
      <c r="B664" s="56" t="s">
        <v>25</v>
      </c>
      <c r="C664" s="57" t="s">
        <v>26</v>
      </c>
      <c r="D664" s="58">
        <v>65</v>
      </c>
      <c r="E664" s="148"/>
      <c r="F664" s="152"/>
      <c r="G664" s="59" t="str">
        <f t="shared" si="156"/>
        <v>B13F-B17F</v>
      </c>
      <c r="H664" s="58" t="str">
        <f t="shared" si="161"/>
        <v>B13F</v>
      </c>
      <c r="I664" s="58" t="str">
        <f t="shared" si="162"/>
        <v>B17F</v>
      </c>
      <c r="J664" s="152"/>
      <c r="K664" s="152"/>
      <c r="L664" s="152"/>
      <c r="M664" s="152"/>
      <c r="N664" s="60" t="s">
        <v>41</v>
      </c>
      <c r="O664" s="62">
        <v>1</v>
      </c>
      <c r="P664" s="61">
        <f t="shared" si="152"/>
        <v>1685.63</v>
      </c>
      <c r="Q664" s="144"/>
      <c r="R664" s="154"/>
      <c r="W664" s="54" t="str">
        <f t="shared" si="153"/>
        <v>mkckdvol -dev IBM.2107-75KYB71 -extpool P1 -cap 32760 -eam rotateexts -sam ese -name ckd_KYB71_#h B13F-B17F</v>
      </c>
    </row>
    <row r="665" spans="1:23" x14ac:dyDescent="0.2">
      <c r="A665" s="56" t="s">
        <v>15</v>
      </c>
      <c r="B665" s="56" t="s">
        <v>27</v>
      </c>
      <c r="C665" s="57" t="s">
        <v>28</v>
      </c>
      <c r="D665" s="58">
        <v>20</v>
      </c>
      <c r="E665" s="148"/>
      <c r="F665" s="152"/>
      <c r="G665" s="59" t="str">
        <f t="shared" si="156"/>
        <v>B180-B193</v>
      </c>
      <c r="H665" s="58" t="str">
        <f t="shared" si="161"/>
        <v>B180</v>
      </c>
      <c r="I665" s="58" t="str">
        <f t="shared" si="162"/>
        <v>B193</v>
      </c>
      <c r="J665" s="152"/>
      <c r="K665" s="152"/>
      <c r="L665" s="152"/>
      <c r="M665" s="152"/>
      <c r="N665" s="60" t="s">
        <v>41</v>
      </c>
      <c r="O665" s="62">
        <v>1</v>
      </c>
      <c r="P665" s="61">
        <f t="shared" si="152"/>
        <v>52.86</v>
      </c>
      <c r="Q665" s="144"/>
      <c r="R665" s="154"/>
      <c r="W665" s="54" t="str">
        <f t="shared" si="153"/>
        <v>mkckdvol -dev IBM.2107-75KYB71 -extpool P1 -cap 3339 -eam rotateexts -sam ese -name ckd_KYB71_#h B180-B193</v>
      </c>
    </row>
    <row r="666" spans="1:23" x14ac:dyDescent="0.2">
      <c r="A666" s="56" t="s">
        <v>15</v>
      </c>
      <c r="B666" s="56" t="s">
        <v>23</v>
      </c>
      <c r="C666" s="57" t="s">
        <v>24</v>
      </c>
      <c r="D666" s="58">
        <v>39</v>
      </c>
      <c r="E666" s="148"/>
      <c r="F666" s="152"/>
      <c r="G666" s="59" t="str">
        <f t="shared" si="156"/>
        <v>B194-B1BA</v>
      </c>
      <c r="H666" s="58" t="str">
        <f t="shared" si="161"/>
        <v>B194</v>
      </c>
      <c r="I666" s="58" t="str">
        <f t="shared" si="162"/>
        <v>B1BA</v>
      </c>
      <c r="J666" s="152"/>
      <c r="K666" s="152"/>
      <c r="L666" s="152"/>
      <c r="M666" s="152"/>
      <c r="N666" s="60" t="s">
        <v>41</v>
      </c>
      <c r="O666" s="62">
        <v>1</v>
      </c>
      <c r="P666" s="61">
        <f t="shared" si="152"/>
        <v>2022.76</v>
      </c>
      <c r="Q666" s="144"/>
      <c r="R666" s="154"/>
      <c r="W666" s="54" t="str">
        <f t="shared" si="153"/>
        <v>mkckdvol -dev IBM.2107-75KYB71 -extpool P1 -cap 65520 -eam rotateexts -sam ese -name ckd_KYB71_#h B194-B1BA</v>
      </c>
    </row>
    <row r="667" spans="1:23" x14ac:dyDescent="0.2">
      <c r="A667" s="56" t="s">
        <v>15</v>
      </c>
      <c r="B667" s="56" t="s">
        <v>29</v>
      </c>
      <c r="C667" s="57" t="s">
        <v>30</v>
      </c>
      <c r="D667" s="58">
        <v>3</v>
      </c>
      <c r="E667" s="148"/>
      <c r="F667" s="152"/>
      <c r="G667" s="59" t="str">
        <f t="shared" si="156"/>
        <v>B1BB-B1BD</v>
      </c>
      <c r="H667" s="58" t="str">
        <f t="shared" si="161"/>
        <v>B1BB</v>
      </c>
      <c r="I667" s="58" t="str">
        <f t="shared" si="162"/>
        <v>B1BD</v>
      </c>
      <c r="J667" s="152"/>
      <c r="K667" s="152"/>
      <c r="L667" s="152"/>
      <c r="M667" s="152"/>
      <c r="N667" s="60" t="s">
        <v>41</v>
      </c>
      <c r="O667" s="62">
        <v>1</v>
      </c>
      <c r="P667" s="61">
        <f t="shared" si="152"/>
        <v>623.78</v>
      </c>
      <c r="Q667" s="144"/>
      <c r="R667" s="154"/>
      <c r="W667" s="54" t="str">
        <f t="shared" si="153"/>
        <v>mkckdvol -dev IBM.2107-75KYB71 -extpool P1 -cap 262668 -eam rotateexts -sam ese -name ckd_KYB71_#h B1BB-B1BD</v>
      </c>
    </row>
    <row r="668" spans="1:23" x14ac:dyDescent="0.2">
      <c r="A668" s="56" t="s">
        <v>15</v>
      </c>
      <c r="B668" s="56" t="s">
        <v>23</v>
      </c>
      <c r="C668" s="57" t="s">
        <v>24</v>
      </c>
      <c r="D668" s="58">
        <v>12</v>
      </c>
      <c r="E668" s="148"/>
      <c r="F668" s="152"/>
      <c r="G668" s="59" t="str">
        <f t="shared" si="156"/>
        <v>B1BE-B1C9</v>
      </c>
      <c r="H668" s="58" t="str">
        <f t="shared" si="161"/>
        <v>B1BE</v>
      </c>
      <c r="I668" s="58" t="str">
        <f t="shared" si="162"/>
        <v>B1C9</v>
      </c>
      <c r="J668" s="152"/>
      <c r="K668" s="152"/>
      <c r="L668" s="152"/>
      <c r="M668" s="152"/>
      <c r="N668" s="60" t="s">
        <v>41</v>
      </c>
      <c r="O668" s="62">
        <v>1</v>
      </c>
      <c r="P668" s="61">
        <f t="shared" si="152"/>
        <v>622.39</v>
      </c>
      <c r="Q668" s="144"/>
      <c r="R668" s="154"/>
      <c r="W668" s="54" t="str">
        <f t="shared" si="153"/>
        <v>mkckdvol -dev IBM.2107-75KYB71 -extpool P1 -cap 65520 -eam rotateexts -sam ese -name ckd_KYB71_#h B1BE-B1C9</v>
      </c>
    </row>
    <row r="669" spans="1:23" x14ac:dyDescent="0.2">
      <c r="A669" s="56" t="s">
        <v>15</v>
      </c>
      <c r="B669" s="56" t="s">
        <v>29</v>
      </c>
      <c r="C669" s="57" t="s">
        <v>30</v>
      </c>
      <c r="D669" s="58">
        <v>3</v>
      </c>
      <c r="E669" s="148"/>
      <c r="F669" s="152"/>
      <c r="G669" s="59" t="str">
        <f t="shared" si="156"/>
        <v>B1CA-B1CC</v>
      </c>
      <c r="H669" s="58" t="str">
        <f t="shared" si="161"/>
        <v>B1CA</v>
      </c>
      <c r="I669" s="58" t="str">
        <f t="shared" si="162"/>
        <v>B1CC</v>
      </c>
      <c r="J669" s="152"/>
      <c r="K669" s="152"/>
      <c r="L669" s="152"/>
      <c r="M669" s="152"/>
      <c r="N669" s="60" t="s">
        <v>41</v>
      </c>
      <c r="O669" s="62">
        <v>1</v>
      </c>
      <c r="P669" s="61">
        <f t="shared" si="152"/>
        <v>623.78</v>
      </c>
      <c r="Q669" s="144"/>
      <c r="R669" s="154"/>
      <c r="W669" s="54" t="str">
        <f t="shared" si="153"/>
        <v>mkckdvol -dev IBM.2107-75KYB71 -extpool P1 -cap 262668 -eam rotateexts -sam ese -name ckd_KYB71_#h B1CA-B1CC</v>
      </c>
    </row>
    <row r="670" spans="1:23" s="25" customFormat="1" ht="12.75" customHeight="1" x14ac:dyDescent="0.2">
      <c r="A670" s="26" t="s">
        <v>15</v>
      </c>
      <c r="B670" s="26" t="s">
        <v>23</v>
      </c>
      <c r="C670" s="27" t="s">
        <v>24</v>
      </c>
      <c r="D670" s="28">
        <v>17</v>
      </c>
      <c r="E670" s="29"/>
      <c r="F670" s="30"/>
      <c r="G670" s="31" t="str">
        <f t="shared" si="156"/>
        <v>B1CD-B1DD</v>
      </c>
      <c r="H670" s="32" t="str">
        <f t="shared" si="161"/>
        <v>B1CD</v>
      </c>
      <c r="I670" s="32" t="str">
        <f t="shared" si="162"/>
        <v>B1DD</v>
      </c>
      <c r="J670" s="31"/>
      <c r="K670" s="33"/>
      <c r="L670" s="34"/>
      <c r="M670" s="33"/>
      <c r="N670" s="31" t="s">
        <v>41</v>
      </c>
      <c r="O670" s="35">
        <v>1</v>
      </c>
      <c r="P670" s="36">
        <f t="shared" si="152"/>
        <v>881.72</v>
      </c>
      <c r="Q670" s="37"/>
      <c r="R670" s="38"/>
      <c r="W670" s="25" t="str">
        <f t="shared" si="153"/>
        <v>mkckdvol -dev IBM.2107-75KYB71 -extpool P1 -cap 65520 -eam rotateexts -sam ese -name ckd_KYB71_#h B1CD-B1DD</v>
      </c>
    </row>
    <row r="671" spans="1:23" x14ac:dyDescent="0.2">
      <c r="A671" s="56" t="s">
        <v>15</v>
      </c>
      <c r="B671" s="56" t="s">
        <v>16</v>
      </c>
      <c r="C671" s="57" t="s">
        <v>17</v>
      </c>
      <c r="D671" s="58">
        <v>1</v>
      </c>
      <c r="E671" s="147">
        <v>222</v>
      </c>
      <c r="F671" s="147" t="str">
        <f>DEC2HEX(HEX2DEC(F661)+1)</f>
        <v>42</v>
      </c>
      <c r="G671" s="59" t="str">
        <f t="shared" si="156"/>
        <v>B200-B200</v>
      </c>
      <c r="H671" s="58" t="str">
        <f>DEC2HEX(HEX2DEC(H661)+256)</f>
        <v>B200</v>
      </c>
      <c r="I671" s="58" t="str">
        <f>DEC2HEX(HEX2DEC(I661)+256)</f>
        <v>B200</v>
      </c>
      <c r="J671" s="147" t="str">
        <f>DEC2HEX(HEX2DEC(J661)+256)</f>
        <v>72E0</v>
      </c>
      <c r="K671" s="147" t="str">
        <f>DEC2HEX(HEX2DEC(K661)+256)</f>
        <v>72FF</v>
      </c>
      <c r="L671" s="147">
        <f>(HEX2DEC(K671)-HEX2DEC(J671))+1</f>
        <v>32</v>
      </c>
      <c r="M671" s="147" t="str">
        <f>DEC2HEX(HEX2DEC(M661)+256)</f>
        <v>720E</v>
      </c>
      <c r="N671" s="60" t="s">
        <v>41</v>
      </c>
      <c r="O671" s="59" t="s">
        <v>22</v>
      </c>
      <c r="P671" s="61">
        <f t="shared" si="152"/>
        <v>0.88</v>
      </c>
      <c r="Q671" s="143">
        <f>SUM(P671:P679)</f>
        <v>7749.35</v>
      </c>
      <c r="R671" s="153" t="s">
        <v>214</v>
      </c>
      <c r="W671" s="54" t="str">
        <f t="shared" si="153"/>
        <v>mkckdvol -dev IBM.2107-75KYB71 -extpool P0 -cap 1113 -eam rotateexts -sam ese -name ckd_KYB71_#h B200-B200</v>
      </c>
    </row>
    <row r="672" spans="1:23" x14ac:dyDescent="0.2">
      <c r="A672" s="56" t="s">
        <v>15</v>
      </c>
      <c r="B672" s="56" t="s">
        <v>18</v>
      </c>
      <c r="C672" s="57" t="s">
        <v>19</v>
      </c>
      <c r="D672" s="58">
        <v>25</v>
      </c>
      <c r="E672" s="148"/>
      <c r="F672" s="152"/>
      <c r="G672" s="59" t="str">
        <f t="shared" si="156"/>
        <v>B201-B219</v>
      </c>
      <c r="H672" s="58" t="str">
        <f t="shared" ref="H672:H680" si="163">DEC2HEX(HEX2DEC(I671)+1)</f>
        <v>B201</v>
      </c>
      <c r="I672" s="58" t="str">
        <f t="shared" ref="I672:I680" si="164">DEC2HEX(HEX2DEC(H672)+D672-1)</f>
        <v>B219</v>
      </c>
      <c r="J672" s="152"/>
      <c r="K672" s="152"/>
      <c r="L672" s="152"/>
      <c r="M672" s="152"/>
      <c r="N672" s="60" t="s">
        <v>41</v>
      </c>
      <c r="O672" s="62">
        <v>0</v>
      </c>
      <c r="P672" s="61">
        <f t="shared" si="152"/>
        <v>198.24</v>
      </c>
      <c r="Q672" s="144"/>
      <c r="R672" s="154"/>
      <c r="W672" s="54" t="str">
        <f t="shared" si="153"/>
        <v>mkckdvol -dev IBM.2107-75KYB71 -extpool P0 -cap 10017 -eam rotateexts -sam ese -name ckd_KYB71_#h B201-B219</v>
      </c>
    </row>
    <row r="673" spans="1:23" x14ac:dyDescent="0.2">
      <c r="A673" s="56" t="s">
        <v>15</v>
      </c>
      <c r="B673" s="56" t="s">
        <v>23</v>
      </c>
      <c r="C673" s="57" t="s">
        <v>24</v>
      </c>
      <c r="D673" s="58">
        <v>37</v>
      </c>
      <c r="E673" s="148"/>
      <c r="F673" s="152"/>
      <c r="G673" s="59" t="str">
        <f t="shared" si="156"/>
        <v>B21A-B23E</v>
      </c>
      <c r="H673" s="58" t="str">
        <f t="shared" si="163"/>
        <v>B21A</v>
      </c>
      <c r="I673" s="58" t="str">
        <f t="shared" si="164"/>
        <v>B23E</v>
      </c>
      <c r="J673" s="152"/>
      <c r="K673" s="152"/>
      <c r="L673" s="152"/>
      <c r="M673" s="152"/>
      <c r="N673" s="60" t="s">
        <v>41</v>
      </c>
      <c r="O673" s="62">
        <v>0</v>
      </c>
      <c r="P673" s="61">
        <f t="shared" si="152"/>
        <v>1919.03</v>
      </c>
      <c r="Q673" s="144"/>
      <c r="R673" s="154"/>
      <c r="W673" s="54" t="str">
        <f t="shared" si="153"/>
        <v>mkckdvol -dev IBM.2107-75KYB71 -extpool P0 -cap 65520 -eam rotateexts -sam ese -name ckd_KYB71_#h B21A-B23E</v>
      </c>
    </row>
    <row r="674" spans="1:23" x14ac:dyDescent="0.2">
      <c r="A674" s="56" t="s">
        <v>15</v>
      </c>
      <c r="B674" s="56" t="s">
        <v>25</v>
      </c>
      <c r="C674" s="57" t="s">
        <v>26</v>
      </c>
      <c r="D674" s="58">
        <v>65</v>
      </c>
      <c r="E674" s="148"/>
      <c r="F674" s="152"/>
      <c r="G674" s="59" t="str">
        <f t="shared" si="156"/>
        <v>B23F-B27F</v>
      </c>
      <c r="H674" s="58" t="str">
        <f t="shared" si="163"/>
        <v>B23F</v>
      </c>
      <c r="I674" s="58" t="str">
        <f t="shared" si="164"/>
        <v>B27F</v>
      </c>
      <c r="J674" s="152"/>
      <c r="K674" s="152"/>
      <c r="L674" s="152"/>
      <c r="M674" s="152"/>
      <c r="N674" s="60" t="s">
        <v>41</v>
      </c>
      <c r="O674" s="62">
        <v>0</v>
      </c>
      <c r="P674" s="61">
        <f t="shared" si="152"/>
        <v>1685.63</v>
      </c>
      <c r="Q674" s="144"/>
      <c r="R674" s="154"/>
      <c r="W674" s="54" t="str">
        <f t="shared" si="153"/>
        <v>mkckdvol -dev IBM.2107-75KYB71 -extpool P0 -cap 32760 -eam rotateexts -sam ese -name ckd_KYB71_#h B23F-B27F</v>
      </c>
    </row>
    <row r="675" spans="1:23" x14ac:dyDescent="0.2">
      <c r="A675" s="56" t="s">
        <v>15</v>
      </c>
      <c r="B675" s="56" t="s">
        <v>27</v>
      </c>
      <c r="C675" s="57" t="s">
        <v>28</v>
      </c>
      <c r="D675" s="58">
        <v>20</v>
      </c>
      <c r="E675" s="148"/>
      <c r="F675" s="152"/>
      <c r="G675" s="59" t="str">
        <f t="shared" si="156"/>
        <v>B280-B293</v>
      </c>
      <c r="H675" s="58" t="str">
        <f t="shared" si="163"/>
        <v>B280</v>
      </c>
      <c r="I675" s="58" t="str">
        <f t="shared" si="164"/>
        <v>B293</v>
      </c>
      <c r="J675" s="152"/>
      <c r="K675" s="152"/>
      <c r="L675" s="152"/>
      <c r="M675" s="152"/>
      <c r="N675" s="60" t="s">
        <v>41</v>
      </c>
      <c r="O675" s="62">
        <v>0</v>
      </c>
      <c r="P675" s="61">
        <f t="shared" si="152"/>
        <v>52.86</v>
      </c>
      <c r="Q675" s="144"/>
      <c r="R675" s="154"/>
      <c r="W675" s="54" t="str">
        <f t="shared" si="153"/>
        <v>mkckdvol -dev IBM.2107-75KYB71 -extpool P0 -cap 3339 -eam rotateexts -sam ese -name ckd_KYB71_#h B280-B293</v>
      </c>
    </row>
    <row r="676" spans="1:23" x14ac:dyDescent="0.2">
      <c r="A676" s="56" t="s">
        <v>15</v>
      </c>
      <c r="B676" s="56" t="s">
        <v>23</v>
      </c>
      <c r="C676" s="57" t="s">
        <v>24</v>
      </c>
      <c r="D676" s="58">
        <v>39</v>
      </c>
      <c r="E676" s="148"/>
      <c r="F676" s="152"/>
      <c r="G676" s="59" t="str">
        <f t="shared" si="156"/>
        <v>B294-B2BA</v>
      </c>
      <c r="H676" s="58" t="str">
        <f t="shared" si="163"/>
        <v>B294</v>
      </c>
      <c r="I676" s="58" t="str">
        <f t="shared" si="164"/>
        <v>B2BA</v>
      </c>
      <c r="J676" s="152"/>
      <c r="K676" s="152"/>
      <c r="L676" s="152"/>
      <c r="M676" s="152"/>
      <c r="N676" s="60" t="s">
        <v>41</v>
      </c>
      <c r="O676" s="62">
        <v>0</v>
      </c>
      <c r="P676" s="61">
        <f t="shared" si="152"/>
        <v>2022.76</v>
      </c>
      <c r="Q676" s="144"/>
      <c r="R676" s="154"/>
      <c r="W676" s="54" t="str">
        <f t="shared" si="153"/>
        <v>mkckdvol -dev IBM.2107-75KYB71 -extpool P0 -cap 65520 -eam rotateexts -sam ese -name ckd_KYB71_#h B294-B2BA</v>
      </c>
    </row>
    <row r="677" spans="1:23" x14ac:dyDescent="0.2">
      <c r="A677" s="56" t="s">
        <v>15</v>
      </c>
      <c r="B677" s="56" t="s">
        <v>29</v>
      </c>
      <c r="C677" s="57" t="s">
        <v>30</v>
      </c>
      <c r="D677" s="58">
        <v>3</v>
      </c>
      <c r="E677" s="148"/>
      <c r="F677" s="152"/>
      <c r="G677" s="59" t="str">
        <f t="shared" si="156"/>
        <v>B2BB-B2BD</v>
      </c>
      <c r="H677" s="58" t="str">
        <f t="shared" si="163"/>
        <v>B2BB</v>
      </c>
      <c r="I677" s="58" t="str">
        <f t="shared" si="164"/>
        <v>B2BD</v>
      </c>
      <c r="J677" s="152"/>
      <c r="K677" s="152"/>
      <c r="L677" s="152"/>
      <c r="M677" s="152"/>
      <c r="N677" s="60" t="s">
        <v>41</v>
      </c>
      <c r="O677" s="62">
        <v>0</v>
      </c>
      <c r="P677" s="61">
        <f t="shared" si="152"/>
        <v>623.78</v>
      </c>
      <c r="Q677" s="144"/>
      <c r="R677" s="154"/>
      <c r="W677" s="54" t="str">
        <f t="shared" si="153"/>
        <v>mkckdvol -dev IBM.2107-75KYB71 -extpool P0 -cap 262668 -eam rotateexts -sam ese -name ckd_KYB71_#h B2BB-B2BD</v>
      </c>
    </row>
    <row r="678" spans="1:23" x14ac:dyDescent="0.2">
      <c r="A678" s="56" t="s">
        <v>15</v>
      </c>
      <c r="B678" s="56" t="s">
        <v>23</v>
      </c>
      <c r="C678" s="57" t="s">
        <v>24</v>
      </c>
      <c r="D678" s="58">
        <v>12</v>
      </c>
      <c r="E678" s="148"/>
      <c r="F678" s="152"/>
      <c r="G678" s="59" t="str">
        <f t="shared" si="156"/>
        <v>B2BE-B2C9</v>
      </c>
      <c r="H678" s="58" t="str">
        <f t="shared" si="163"/>
        <v>B2BE</v>
      </c>
      <c r="I678" s="58" t="str">
        <f t="shared" si="164"/>
        <v>B2C9</v>
      </c>
      <c r="J678" s="152"/>
      <c r="K678" s="152"/>
      <c r="L678" s="152"/>
      <c r="M678" s="152"/>
      <c r="N678" s="60" t="s">
        <v>41</v>
      </c>
      <c r="O678" s="62">
        <v>0</v>
      </c>
      <c r="P678" s="61">
        <f t="shared" si="152"/>
        <v>622.39</v>
      </c>
      <c r="Q678" s="144"/>
      <c r="R678" s="154"/>
      <c r="W678" s="54" t="str">
        <f t="shared" si="153"/>
        <v>mkckdvol -dev IBM.2107-75KYB71 -extpool P0 -cap 65520 -eam rotateexts -sam ese -name ckd_KYB71_#h B2BE-B2C9</v>
      </c>
    </row>
    <row r="679" spans="1:23" x14ac:dyDescent="0.2">
      <c r="A679" s="56" t="s">
        <v>15</v>
      </c>
      <c r="B679" s="56" t="s">
        <v>29</v>
      </c>
      <c r="C679" s="57" t="s">
        <v>30</v>
      </c>
      <c r="D679" s="58">
        <v>3</v>
      </c>
      <c r="E679" s="148"/>
      <c r="F679" s="152"/>
      <c r="G679" s="59" t="str">
        <f t="shared" si="156"/>
        <v>B2CA-B2CC</v>
      </c>
      <c r="H679" s="58" t="str">
        <f t="shared" si="163"/>
        <v>B2CA</v>
      </c>
      <c r="I679" s="58" t="str">
        <f t="shared" si="164"/>
        <v>B2CC</v>
      </c>
      <c r="J679" s="152"/>
      <c r="K679" s="152"/>
      <c r="L679" s="152"/>
      <c r="M679" s="152"/>
      <c r="N679" s="60" t="s">
        <v>41</v>
      </c>
      <c r="O679" s="62">
        <v>0</v>
      </c>
      <c r="P679" s="61">
        <f t="shared" si="152"/>
        <v>623.78</v>
      </c>
      <c r="Q679" s="144"/>
      <c r="R679" s="154"/>
      <c r="W679" s="54" t="str">
        <f t="shared" si="153"/>
        <v>mkckdvol -dev IBM.2107-75KYB71 -extpool P0 -cap 262668 -eam rotateexts -sam ese -name ckd_KYB71_#h B2CA-B2CC</v>
      </c>
    </row>
    <row r="680" spans="1:23" s="25" customFormat="1" ht="12.75" customHeight="1" x14ac:dyDescent="0.2">
      <c r="A680" s="26" t="s">
        <v>15</v>
      </c>
      <c r="B680" s="26" t="s">
        <v>23</v>
      </c>
      <c r="C680" s="27" t="s">
        <v>24</v>
      </c>
      <c r="D680" s="28">
        <v>17</v>
      </c>
      <c r="E680" s="29"/>
      <c r="F680" s="30"/>
      <c r="G680" s="31" t="str">
        <f t="shared" si="156"/>
        <v>B2CD-B2DD</v>
      </c>
      <c r="H680" s="32" t="str">
        <f t="shared" si="163"/>
        <v>B2CD</v>
      </c>
      <c r="I680" s="32" t="str">
        <f t="shared" si="164"/>
        <v>B2DD</v>
      </c>
      <c r="J680" s="31"/>
      <c r="K680" s="33"/>
      <c r="L680" s="34"/>
      <c r="M680" s="33"/>
      <c r="N680" s="31" t="s">
        <v>41</v>
      </c>
      <c r="O680" s="35">
        <v>0</v>
      </c>
      <c r="P680" s="36">
        <f t="shared" si="152"/>
        <v>881.72</v>
      </c>
      <c r="Q680" s="37"/>
      <c r="R680" s="38"/>
      <c r="W680" s="25" t="str">
        <f t="shared" si="153"/>
        <v>mkckdvol -dev IBM.2107-75KYB71 -extpool P0 -cap 65520 -eam rotateexts -sam ese -name ckd_KYB71_#h B2CD-B2DD</v>
      </c>
    </row>
    <row r="681" spans="1:23" x14ac:dyDescent="0.2">
      <c r="A681" s="56" t="s">
        <v>15</v>
      </c>
      <c r="B681" s="56" t="s">
        <v>16</v>
      </c>
      <c r="C681" s="57" t="s">
        <v>17</v>
      </c>
      <c r="D681" s="58">
        <v>1</v>
      </c>
      <c r="E681" s="147">
        <v>222</v>
      </c>
      <c r="F681" s="147" t="str">
        <f>DEC2HEX(HEX2DEC(F671)+1)</f>
        <v>43</v>
      </c>
      <c r="G681" s="59" t="str">
        <f t="shared" si="156"/>
        <v>B300-B300</v>
      </c>
      <c r="H681" s="58" t="str">
        <f>DEC2HEX(HEX2DEC(H671)+256)</f>
        <v>B300</v>
      </c>
      <c r="I681" s="58" t="str">
        <f>DEC2HEX(HEX2DEC(I671)+256)</f>
        <v>B300</v>
      </c>
      <c r="J681" s="147" t="str">
        <f>DEC2HEX(HEX2DEC(J671)+256)</f>
        <v>73E0</v>
      </c>
      <c r="K681" s="147" t="str">
        <f>DEC2HEX(HEX2DEC(K671)+256)</f>
        <v>73FF</v>
      </c>
      <c r="L681" s="147">
        <f>(HEX2DEC(K681)-HEX2DEC(J681))+1</f>
        <v>32</v>
      </c>
      <c r="M681" s="147" t="str">
        <f>DEC2HEX(HEX2DEC(M671)+256)</f>
        <v>730E</v>
      </c>
      <c r="N681" s="60" t="s">
        <v>41</v>
      </c>
      <c r="O681" s="59" t="s">
        <v>16</v>
      </c>
      <c r="P681" s="61">
        <f t="shared" si="152"/>
        <v>0.88</v>
      </c>
      <c r="Q681" s="143">
        <f>SUM(P681:P689)</f>
        <v>7749.35</v>
      </c>
      <c r="R681" s="153" t="s">
        <v>214</v>
      </c>
      <c r="W681" s="54" t="str">
        <f t="shared" si="153"/>
        <v>mkckdvol -dev IBM.2107-75KYB71 -extpool P1 -cap 1113 -eam rotateexts -sam ese -name ckd_KYB71_#h B300-B300</v>
      </c>
    </row>
    <row r="682" spans="1:23" x14ac:dyDescent="0.2">
      <c r="A682" s="56" t="s">
        <v>15</v>
      </c>
      <c r="B682" s="56" t="s">
        <v>18</v>
      </c>
      <c r="C682" s="57" t="s">
        <v>19</v>
      </c>
      <c r="D682" s="58">
        <v>25</v>
      </c>
      <c r="E682" s="148"/>
      <c r="F682" s="152"/>
      <c r="G682" s="59" t="str">
        <f t="shared" si="156"/>
        <v>B301-B319</v>
      </c>
      <c r="H682" s="58" t="str">
        <f t="shared" ref="H682:H690" si="165">DEC2HEX(HEX2DEC(I681)+1)</f>
        <v>B301</v>
      </c>
      <c r="I682" s="58" t="str">
        <f t="shared" ref="I682:I690" si="166">DEC2HEX(HEX2DEC(H682)+D682-1)</f>
        <v>B319</v>
      </c>
      <c r="J682" s="152"/>
      <c r="K682" s="152"/>
      <c r="L682" s="152"/>
      <c r="M682" s="152"/>
      <c r="N682" s="60" t="s">
        <v>41</v>
      </c>
      <c r="O682" s="62">
        <v>1</v>
      </c>
      <c r="P682" s="61">
        <f t="shared" si="152"/>
        <v>198.24</v>
      </c>
      <c r="Q682" s="144"/>
      <c r="R682" s="154"/>
      <c r="W682" s="54" t="str">
        <f t="shared" si="153"/>
        <v>mkckdvol -dev IBM.2107-75KYB71 -extpool P1 -cap 10017 -eam rotateexts -sam ese -name ckd_KYB71_#h B301-B319</v>
      </c>
    </row>
    <row r="683" spans="1:23" x14ac:dyDescent="0.2">
      <c r="A683" s="56" t="s">
        <v>15</v>
      </c>
      <c r="B683" s="56" t="s">
        <v>23</v>
      </c>
      <c r="C683" s="57" t="s">
        <v>24</v>
      </c>
      <c r="D683" s="58">
        <v>37</v>
      </c>
      <c r="E683" s="148"/>
      <c r="F683" s="152"/>
      <c r="G683" s="59" t="str">
        <f t="shared" si="156"/>
        <v>B31A-B33E</v>
      </c>
      <c r="H683" s="58" t="str">
        <f t="shared" si="165"/>
        <v>B31A</v>
      </c>
      <c r="I683" s="58" t="str">
        <f t="shared" si="166"/>
        <v>B33E</v>
      </c>
      <c r="J683" s="152"/>
      <c r="K683" s="152"/>
      <c r="L683" s="152"/>
      <c r="M683" s="152"/>
      <c r="N683" s="60" t="s">
        <v>41</v>
      </c>
      <c r="O683" s="62">
        <v>1</v>
      </c>
      <c r="P683" s="61">
        <f t="shared" si="152"/>
        <v>1919.03</v>
      </c>
      <c r="Q683" s="144"/>
      <c r="R683" s="154"/>
      <c r="W683" s="54" t="str">
        <f t="shared" si="153"/>
        <v>mkckdvol -dev IBM.2107-75KYB71 -extpool P1 -cap 65520 -eam rotateexts -sam ese -name ckd_KYB71_#h B31A-B33E</v>
      </c>
    </row>
    <row r="684" spans="1:23" x14ac:dyDescent="0.2">
      <c r="A684" s="56" t="s">
        <v>15</v>
      </c>
      <c r="B684" s="56" t="s">
        <v>25</v>
      </c>
      <c r="C684" s="57" t="s">
        <v>26</v>
      </c>
      <c r="D684" s="58">
        <v>65</v>
      </c>
      <c r="E684" s="148"/>
      <c r="F684" s="152"/>
      <c r="G684" s="59" t="str">
        <f t="shared" si="156"/>
        <v>B33F-B37F</v>
      </c>
      <c r="H684" s="58" t="str">
        <f t="shared" si="165"/>
        <v>B33F</v>
      </c>
      <c r="I684" s="58" t="str">
        <f t="shared" si="166"/>
        <v>B37F</v>
      </c>
      <c r="J684" s="152"/>
      <c r="K684" s="152"/>
      <c r="L684" s="152"/>
      <c r="M684" s="152"/>
      <c r="N684" s="60" t="s">
        <v>41</v>
      </c>
      <c r="O684" s="62">
        <v>1</v>
      </c>
      <c r="P684" s="61">
        <f t="shared" si="152"/>
        <v>1685.63</v>
      </c>
      <c r="Q684" s="144"/>
      <c r="R684" s="154"/>
      <c r="W684" s="54" t="str">
        <f t="shared" si="153"/>
        <v>mkckdvol -dev IBM.2107-75KYB71 -extpool P1 -cap 32760 -eam rotateexts -sam ese -name ckd_KYB71_#h B33F-B37F</v>
      </c>
    </row>
    <row r="685" spans="1:23" x14ac:dyDescent="0.2">
      <c r="A685" s="56" t="s">
        <v>15</v>
      </c>
      <c r="B685" s="56" t="s">
        <v>27</v>
      </c>
      <c r="C685" s="57" t="s">
        <v>28</v>
      </c>
      <c r="D685" s="58">
        <v>20</v>
      </c>
      <c r="E685" s="148"/>
      <c r="F685" s="152"/>
      <c r="G685" s="59" t="str">
        <f t="shared" si="156"/>
        <v>B380-B393</v>
      </c>
      <c r="H685" s="58" t="str">
        <f t="shared" si="165"/>
        <v>B380</v>
      </c>
      <c r="I685" s="58" t="str">
        <f t="shared" si="166"/>
        <v>B393</v>
      </c>
      <c r="J685" s="152"/>
      <c r="K685" s="152"/>
      <c r="L685" s="152"/>
      <c r="M685" s="152"/>
      <c r="N685" s="60" t="s">
        <v>41</v>
      </c>
      <c r="O685" s="62">
        <v>1</v>
      </c>
      <c r="P685" s="61">
        <f t="shared" si="152"/>
        <v>52.86</v>
      </c>
      <c r="Q685" s="144"/>
      <c r="R685" s="154"/>
      <c r="W685" s="54" t="str">
        <f t="shared" si="153"/>
        <v>mkckdvol -dev IBM.2107-75KYB71 -extpool P1 -cap 3339 -eam rotateexts -sam ese -name ckd_KYB71_#h B380-B393</v>
      </c>
    </row>
    <row r="686" spans="1:23" x14ac:dyDescent="0.2">
      <c r="A686" s="56" t="s">
        <v>15</v>
      </c>
      <c r="B686" s="56" t="s">
        <v>23</v>
      </c>
      <c r="C686" s="57" t="s">
        <v>24</v>
      </c>
      <c r="D686" s="58">
        <v>39</v>
      </c>
      <c r="E686" s="148"/>
      <c r="F686" s="152"/>
      <c r="G686" s="59" t="str">
        <f t="shared" si="156"/>
        <v>B394-B3BA</v>
      </c>
      <c r="H686" s="58" t="str">
        <f t="shared" si="165"/>
        <v>B394</v>
      </c>
      <c r="I686" s="58" t="str">
        <f t="shared" si="166"/>
        <v>B3BA</v>
      </c>
      <c r="J686" s="152"/>
      <c r="K686" s="152"/>
      <c r="L686" s="152"/>
      <c r="M686" s="152"/>
      <c r="N686" s="60" t="s">
        <v>41</v>
      </c>
      <c r="O686" s="62">
        <v>1</v>
      </c>
      <c r="P686" s="61">
        <f t="shared" si="152"/>
        <v>2022.76</v>
      </c>
      <c r="Q686" s="144"/>
      <c r="R686" s="154"/>
      <c r="W686" s="54" t="str">
        <f t="shared" si="153"/>
        <v>mkckdvol -dev IBM.2107-75KYB71 -extpool P1 -cap 65520 -eam rotateexts -sam ese -name ckd_KYB71_#h B394-B3BA</v>
      </c>
    </row>
    <row r="687" spans="1:23" x14ac:dyDescent="0.2">
      <c r="A687" s="56" t="s">
        <v>15</v>
      </c>
      <c r="B687" s="56" t="s">
        <v>29</v>
      </c>
      <c r="C687" s="57" t="s">
        <v>30</v>
      </c>
      <c r="D687" s="58">
        <v>3</v>
      </c>
      <c r="E687" s="148"/>
      <c r="F687" s="152"/>
      <c r="G687" s="59" t="str">
        <f t="shared" si="156"/>
        <v>B3BB-B3BD</v>
      </c>
      <c r="H687" s="58" t="str">
        <f t="shared" si="165"/>
        <v>B3BB</v>
      </c>
      <c r="I687" s="58" t="str">
        <f t="shared" si="166"/>
        <v>B3BD</v>
      </c>
      <c r="J687" s="152"/>
      <c r="K687" s="152"/>
      <c r="L687" s="152"/>
      <c r="M687" s="152"/>
      <c r="N687" s="60" t="s">
        <v>41</v>
      </c>
      <c r="O687" s="62">
        <v>1</v>
      </c>
      <c r="P687" s="61">
        <f t="shared" si="152"/>
        <v>623.78</v>
      </c>
      <c r="Q687" s="144"/>
      <c r="R687" s="154"/>
      <c r="W687" s="54" t="str">
        <f t="shared" si="153"/>
        <v>mkckdvol -dev IBM.2107-75KYB71 -extpool P1 -cap 262668 -eam rotateexts -sam ese -name ckd_KYB71_#h B3BB-B3BD</v>
      </c>
    </row>
    <row r="688" spans="1:23" x14ac:dyDescent="0.2">
      <c r="A688" s="56" t="s">
        <v>15</v>
      </c>
      <c r="B688" s="56" t="s">
        <v>23</v>
      </c>
      <c r="C688" s="57" t="s">
        <v>24</v>
      </c>
      <c r="D688" s="58">
        <v>12</v>
      </c>
      <c r="E688" s="148"/>
      <c r="F688" s="152"/>
      <c r="G688" s="59" t="str">
        <f t="shared" si="156"/>
        <v>B3BE-B3C9</v>
      </c>
      <c r="H688" s="58" t="str">
        <f t="shared" si="165"/>
        <v>B3BE</v>
      </c>
      <c r="I688" s="58" t="str">
        <f t="shared" si="166"/>
        <v>B3C9</v>
      </c>
      <c r="J688" s="152"/>
      <c r="K688" s="152"/>
      <c r="L688" s="152"/>
      <c r="M688" s="152"/>
      <c r="N688" s="60" t="s">
        <v>41</v>
      </c>
      <c r="O688" s="62">
        <v>1</v>
      </c>
      <c r="P688" s="61">
        <f t="shared" si="152"/>
        <v>622.39</v>
      </c>
      <c r="Q688" s="144"/>
      <c r="R688" s="154"/>
      <c r="W688" s="54" t="str">
        <f t="shared" si="153"/>
        <v>mkckdvol -dev IBM.2107-75KYB71 -extpool P1 -cap 65520 -eam rotateexts -sam ese -name ckd_KYB71_#h B3BE-B3C9</v>
      </c>
    </row>
    <row r="689" spans="1:23" x14ac:dyDescent="0.2">
      <c r="A689" s="56" t="s">
        <v>15</v>
      </c>
      <c r="B689" s="56" t="s">
        <v>29</v>
      </c>
      <c r="C689" s="57" t="s">
        <v>30</v>
      </c>
      <c r="D689" s="58">
        <v>3</v>
      </c>
      <c r="E689" s="148"/>
      <c r="F689" s="152"/>
      <c r="G689" s="59" t="str">
        <f t="shared" si="156"/>
        <v>B3CA-B3CC</v>
      </c>
      <c r="H689" s="58" t="str">
        <f t="shared" si="165"/>
        <v>B3CA</v>
      </c>
      <c r="I689" s="58" t="str">
        <f t="shared" si="166"/>
        <v>B3CC</v>
      </c>
      <c r="J689" s="152"/>
      <c r="K689" s="152"/>
      <c r="L689" s="152"/>
      <c r="M689" s="152"/>
      <c r="N689" s="60" t="s">
        <v>41</v>
      </c>
      <c r="O689" s="62">
        <v>1</v>
      </c>
      <c r="P689" s="61">
        <f t="shared" si="152"/>
        <v>623.78</v>
      </c>
      <c r="Q689" s="144"/>
      <c r="R689" s="154"/>
      <c r="W689" s="54" t="str">
        <f t="shared" si="153"/>
        <v>mkckdvol -dev IBM.2107-75KYB71 -extpool P1 -cap 262668 -eam rotateexts -sam ese -name ckd_KYB71_#h B3CA-B3CC</v>
      </c>
    </row>
    <row r="690" spans="1:23" s="25" customFormat="1" ht="12.75" customHeight="1" x14ac:dyDescent="0.2">
      <c r="A690" s="26" t="s">
        <v>15</v>
      </c>
      <c r="B690" s="26" t="s">
        <v>23</v>
      </c>
      <c r="C690" s="27" t="s">
        <v>24</v>
      </c>
      <c r="D690" s="28">
        <v>17</v>
      </c>
      <c r="E690" s="29"/>
      <c r="F690" s="30"/>
      <c r="G690" s="31" t="str">
        <f t="shared" si="156"/>
        <v>B3CD-B3DD</v>
      </c>
      <c r="H690" s="32" t="str">
        <f t="shared" si="165"/>
        <v>B3CD</v>
      </c>
      <c r="I690" s="32" t="str">
        <f t="shared" si="166"/>
        <v>B3DD</v>
      </c>
      <c r="J690" s="31"/>
      <c r="K690" s="33"/>
      <c r="L690" s="34"/>
      <c r="M690" s="33"/>
      <c r="N690" s="31" t="s">
        <v>41</v>
      </c>
      <c r="O690" s="35">
        <v>1</v>
      </c>
      <c r="P690" s="36">
        <f t="shared" si="152"/>
        <v>881.72</v>
      </c>
      <c r="Q690" s="37"/>
      <c r="R690" s="38"/>
      <c r="W690" s="25" t="str">
        <f t="shared" si="153"/>
        <v>mkckdvol -dev IBM.2107-75KYB71 -extpool P1 -cap 65520 -eam rotateexts -sam ese -name ckd_KYB71_#h B3CD-B3DD</v>
      </c>
    </row>
    <row r="691" spans="1:23" x14ac:dyDescent="0.2">
      <c r="A691" s="56" t="s">
        <v>15</v>
      </c>
      <c r="B691" s="56" t="s">
        <v>16</v>
      </c>
      <c r="C691" s="57" t="s">
        <v>17</v>
      </c>
      <c r="D691" s="58">
        <v>1</v>
      </c>
      <c r="E691" s="147">
        <v>222</v>
      </c>
      <c r="F691" s="147" t="str">
        <f>DEC2HEX(HEX2DEC(F681)+1)</f>
        <v>44</v>
      </c>
      <c r="G691" s="59" t="str">
        <f t="shared" si="156"/>
        <v>B400-B400</v>
      </c>
      <c r="H691" s="58" t="str">
        <f>DEC2HEX(HEX2DEC(H681)+256)</f>
        <v>B400</v>
      </c>
      <c r="I691" s="58" t="str">
        <f>DEC2HEX(HEX2DEC(I681)+256)</f>
        <v>B400</v>
      </c>
      <c r="J691" s="147" t="str">
        <f>DEC2HEX(HEX2DEC(J681)+256)</f>
        <v>74E0</v>
      </c>
      <c r="K691" s="147" t="str">
        <f>DEC2HEX(HEX2DEC(K681)+256)</f>
        <v>74FF</v>
      </c>
      <c r="L691" s="147">
        <f>(HEX2DEC(K691)-HEX2DEC(J691))+1</f>
        <v>32</v>
      </c>
      <c r="M691" s="147" t="str">
        <f>DEC2HEX(HEX2DEC(M681)+256)</f>
        <v>740E</v>
      </c>
      <c r="N691" s="60" t="s">
        <v>41</v>
      </c>
      <c r="O691" s="59" t="s">
        <v>22</v>
      </c>
      <c r="P691" s="61">
        <f t="shared" si="152"/>
        <v>0.88</v>
      </c>
      <c r="Q691" s="143">
        <f>SUM(P691:P699)</f>
        <v>7749.35</v>
      </c>
      <c r="R691" s="153" t="s">
        <v>214</v>
      </c>
      <c r="W691" s="54" t="str">
        <f t="shared" si="153"/>
        <v>mkckdvol -dev IBM.2107-75KYB71 -extpool P0 -cap 1113 -eam rotateexts -sam ese -name ckd_KYB71_#h B400-B400</v>
      </c>
    </row>
    <row r="692" spans="1:23" x14ac:dyDescent="0.2">
      <c r="A692" s="56" t="s">
        <v>15</v>
      </c>
      <c r="B692" s="56" t="s">
        <v>18</v>
      </c>
      <c r="C692" s="57" t="s">
        <v>19</v>
      </c>
      <c r="D692" s="58">
        <v>25</v>
      </c>
      <c r="E692" s="148"/>
      <c r="F692" s="152"/>
      <c r="G692" s="59" t="str">
        <f t="shared" si="156"/>
        <v>B401-B419</v>
      </c>
      <c r="H692" s="58" t="str">
        <f t="shared" ref="H692:H700" si="167">DEC2HEX(HEX2DEC(I691)+1)</f>
        <v>B401</v>
      </c>
      <c r="I692" s="58" t="str">
        <f t="shared" ref="I692:I700" si="168">DEC2HEX(HEX2DEC(H692)+D692-1)</f>
        <v>B419</v>
      </c>
      <c r="J692" s="152"/>
      <c r="K692" s="152"/>
      <c r="L692" s="152"/>
      <c r="M692" s="152"/>
      <c r="N692" s="60" t="s">
        <v>41</v>
      </c>
      <c r="O692" s="62">
        <v>0</v>
      </c>
      <c r="P692" s="61">
        <f t="shared" si="152"/>
        <v>198.24</v>
      </c>
      <c r="Q692" s="144"/>
      <c r="R692" s="154"/>
      <c r="W692" s="54" t="str">
        <f t="shared" si="153"/>
        <v>mkckdvol -dev IBM.2107-75KYB71 -extpool P0 -cap 10017 -eam rotateexts -sam ese -name ckd_KYB71_#h B401-B419</v>
      </c>
    </row>
    <row r="693" spans="1:23" x14ac:dyDescent="0.2">
      <c r="A693" s="56" t="s">
        <v>15</v>
      </c>
      <c r="B693" s="56" t="s">
        <v>23</v>
      </c>
      <c r="C693" s="57" t="s">
        <v>24</v>
      </c>
      <c r="D693" s="58">
        <v>37</v>
      </c>
      <c r="E693" s="148"/>
      <c r="F693" s="152"/>
      <c r="G693" s="59" t="str">
        <f t="shared" si="156"/>
        <v>B41A-B43E</v>
      </c>
      <c r="H693" s="58" t="str">
        <f t="shared" si="167"/>
        <v>B41A</v>
      </c>
      <c r="I693" s="58" t="str">
        <f t="shared" si="168"/>
        <v>B43E</v>
      </c>
      <c r="J693" s="152"/>
      <c r="K693" s="152"/>
      <c r="L693" s="152"/>
      <c r="M693" s="152"/>
      <c r="N693" s="60" t="s">
        <v>41</v>
      </c>
      <c r="O693" s="62">
        <v>0</v>
      </c>
      <c r="P693" s="61">
        <f t="shared" si="152"/>
        <v>1919.03</v>
      </c>
      <c r="Q693" s="144"/>
      <c r="R693" s="154"/>
      <c r="W693" s="54" t="str">
        <f t="shared" si="153"/>
        <v>mkckdvol -dev IBM.2107-75KYB71 -extpool P0 -cap 65520 -eam rotateexts -sam ese -name ckd_KYB71_#h B41A-B43E</v>
      </c>
    </row>
    <row r="694" spans="1:23" x14ac:dyDescent="0.2">
      <c r="A694" s="56" t="s">
        <v>15</v>
      </c>
      <c r="B694" s="56" t="s">
        <v>25</v>
      </c>
      <c r="C694" s="57" t="s">
        <v>26</v>
      </c>
      <c r="D694" s="58">
        <v>65</v>
      </c>
      <c r="E694" s="148"/>
      <c r="F694" s="152"/>
      <c r="G694" s="59" t="str">
        <f t="shared" si="156"/>
        <v>B43F-B47F</v>
      </c>
      <c r="H694" s="58" t="str">
        <f t="shared" si="167"/>
        <v>B43F</v>
      </c>
      <c r="I694" s="58" t="str">
        <f t="shared" si="168"/>
        <v>B47F</v>
      </c>
      <c r="J694" s="152"/>
      <c r="K694" s="152"/>
      <c r="L694" s="152"/>
      <c r="M694" s="152"/>
      <c r="N694" s="60" t="s">
        <v>41</v>
      </c>
      <c r="O694" s="62">
        <v>0</v>
      </c>
      <c r="P694" s="61">
        <f t="shared" si="152"/>
        <v>1685.63</v>
      </c>
      <c r="Q694" s="144"/>
      <c r="R694" s="154"/>
      <c r="W694" s="54" t="str">
        <f t="shared" si="153"/>
        <v>mkckdvol -dev IBM.2107-75KYB71 -extpool P0 -cap 32760 -eam rotateexts -sam ese -name ckd_KYB71_#h B43F-B47F</v>
      </c>
    </row>
    <row r="695" spans="1:23" x14ac:dyDescent="0.2">
      <c r="A695" s="56" t="s">
        <v>15</v>
      </c>
      <c r="B695" s="56" t="s">
        <v>27</v>
      </c>
      <c r="C695" s="57" t="s">
        <v>28</v>
      </c>
      <c r="D695" s="58">
        <v>20</v>
      </c>
      <c r="E695" s="148"/>
      <c r="F695" s="152"/>
      <c r="G695" s="59" t="str">
        <f t="shared" si="156"/>
        <v>B480-B493</v>
      </c>
      <c r="H695" s="58" t="str">
        <f t="shared" si="167"/>
        <v>B480</v>
      </c>
      <c r="I695" s="58" t="str">
        <f t="shared" si="168"/>
        <v>B493</v>
      </c>
      <c r="J695" s="152"/>
      <c r="K695" s="152"/>
      <c r="L695" s="152"/>
      <c r="M695" s="152"/>
      <c r="N695" s="60" t="s">
        <v>41</v>
      </c>
      <c r="O695" s="62">
        <v>0</v>
      </c>
      <c r="P695" s="61">
        <f t="shared" si="152"/>
        <v>52.86</v>
      </c>
      <c r="Q695" s="144"/>
      <c r="R695" s="154"/>
      <c r="W695" s="54" t="str">
        <f t="shared" si="153"/>
        <v>mkckdvol -dev IBM.2107-75KYB71 -extpool P0 -cap 3339 -eam rotateexts -sam ese -name ckd_KYB71_#h B480-B493</v>
      </c>
    </row>
    <row r="696" spans="1:23" x14ac:dyDescent="0.2">
      <c r="A696" s="56" t="s">
        <v>15</v>
      </c>
      <c r="B696" s="56" t="s">
        <v>23</v>
      </c>
      <c r="C696" s="57" t="s">
        <v>24</v>
      </c>
      <c r="D696" s="58">
        <v>39</v>
      </c>
      <c r="E696" s="148"/>
      <c r="F696" s="152"/>
      <c r="G696" s="59" t="str">
        <f t="shared" si="156"/>
        <v>B494-B4BA</v>
      </c>
      <c r="H696" s="58" t="str">
        <f t="shared" si="167"/>
        <v>B494</v>
      </c>
      <c r="I696" s="58" t="str">
        <f t="shared" si="168"/>
        <v>B4BA</v>
      </c>
      <c r="J696" s="152"/>
      <c r="K696" s="152"/>
      <c r="L696" s="152"/>
      <c r="M696" s="152"/>
      <c r="N696" s="60" t="s">
        <v>41</v>
      </c>
      <c r="O696" s="62">
        <v>0</v>
      </c>
      <c r="P696" s="61">
        <f t="shared" si="152"/>
        <v>2022.76</v>
      </c>
      <c r="Q696" s="144"/>
      <c r="R696" s="154"/>
      <c r="W696" s="54" t="str">
        <f t="shared" si="153"/>
        <v>mkckdvol -dev IBM.2107-75KYB71 -extpool P0 -cap 65520 -eam rotateexts -sam ese -name ckd_KYB71_#h B494-B4BA</v>
      </c>
    </row>
    <row r="697" spans="1:23" x14ac:dyDescent="0.2">
      <c r="A697" s="56" t="s">
        <v>15</v>
      </c>
      <c r="B697" s="56" t="s">
        <v>29</v>
      </c>
      <c r="C697" s="57" t="s">
        <v>30</v>
      </c>
      <c r="D697" s="58">
        <v>3</v>
      </c>
      <c r="E697" s="148"/>
      <c r="F697" s="152"/>
      <c r="G697" s="59" t="str">
        <f t="shared" si="156"/>
        <v>B4BB-B4BD</v>
      </c>
      <c r="H697" s="58" t="str">
        <f t="shared" si="167"/>
        <v>B4BB</v>
      </c>
      <c r="I697" s="58" t="str">
        <f t="shared" si="168"/>
        <v>B4BD</v>
      </c>
      <c r="J697" s="152"/>
      <c r="K697" s="152"/>
      <c r="L697" s="152"/>
      <c r="M697" s="152"/>
      <c r="N697" s="60" t="s">
        <v>41</v>
      </c>
      <c r="O697" s="62">
        <v>0</v>
      </c>
      <c r="P697" s="61">
        <f t="shared" ref="P697:P734" si="169">ROUND((C697*D697*GiBcyl),2)</f>
        <v>623.78</v>
      </c>
      <c r="Q697" s="144"/>
      <c r="R697" s="154"/>
      <c r="W697" s="54" t="str">
        <f t="shared" ref="W697:W734" si="170">CONCATENATE("mkckdvol -dev IBM.2107-75",$S$1," -extpool P",O697," -cap ",C697," -eam rotateexts -sam ese -name ckd_",$S$1,"_#h ",G697)</f>
        <v>mkckdvol -dev IBM.2107-75KYB71 -extpool P0 -cap 262668 -eam rotateexts -sam ese -name ckd_KYB71_#h B4BB-B4BD</v>
      </c>
    </row>
    <row r="698" spans="1:23" x14ac:dyDescent="0.2">
      <c r="A698" s="56" t="s">
        <v>15</v>
      </c>
      <c r="B698" s="56" t="s">
        <v>23</v>
      </c>
      <c r="C698" s="57" t="s">
        <v>24</v>
      </c>
      <c r="D698" s="58">
        <v>12</v>
      </c>
      <c r="E698" s="148"/>
      <c r="F698" s="152"/>
      <c r="G698" s="59" t="str">
        <f t="shared" si="156"/>
        <v>B4BE-B4C9</v>
      </c>
      <c r="H698" s="58" t="str">
        <f t="shared" si="167"/>
        <v>B4BE</v>
      </c>
      <c r="I698" s="58" t="str">
        <f t="shared" si="168"/>
        <v>B4C9</v>
      </c>
      <c r="J698" s="152"/>
      <c r="K698" s="152"/>
      <c r="L698" s="152"/>
      <c r="M698" s="152"/>
      <c r="N698" s="60" t="s">
        <v>41</v>
      </c>
      <c r="O698" s="62">
        <v>0</v>
      </c>
      <c r="P698" s="61">
        <f t="shared" si="169"/>
        <v>622.39</v>
      </c>
      <c r="Q698" s="144"/>
      <c r="R698" s="154"/>
      <c r="W698" s="54" t="str">
        <f t="shared" si="170"/>
        <v>mkckdvol -dev IBM.2107-75KYB71 -extpool P0 -cap 65520 -eam rotateexts -sam ese -name ckd_KYB71_#h B4BE-B4C9</v>
      </c>
    </row>
    <row r="699" spans="1:23" x14ac:dyDescent="0.2">
      <c r="A699" s="56" t="s">
        <v>15</v>
      </c>
      <c r="B699" s="56" t="s">
        <v>29</v>
      </c>
      <c r="C699" s="57" t="s">
        <v>30</v>
      </c>
      <c r="D699" s="58">
        <v>3</v>
      </c>
      <c r="E699" s="148"/>
      <c r="F699" s="152"/>
      <c r="G699" s="59" t="str">
        <f t="shared" si="156"/>
        <v>B4CA-B4CC</v>
      </c>
      <c r="H699" s="58" t="str">
        <f t="shared" si="167"/>
        <v>B4CA</v>
      </c>
      <c r="I699" s="58" t="str">
        <f t="shared" si="168"/>
        <v>B4CC</v>
      </c>
      <c r="J699" s="152"/>
      <c r="K699" s="152"/>
      <c r="L699" s="152"/>
      <c r="M699" s="152"/>
      <c r="N699" s="60" t="s">
        <v>41</v>
      </c>
      <c r="O699" s="62">
        <v>0</v>
      </c>
      <c r="P699" s="61">
        <f t="shared" si="169"/>
        <v>623.78</v>
      </c>
      <c r="Q699" s="144"/>
      <c r="R699" s="154"/>
      <c r="W699" s="54" t="str">
        <f t="shared" si="170"/>
        <v>mkckdvol -dev IBM.2107-75KYB71 -extpool P0 -cap 262668 -eam rotateexts -sam ese -name ckd_KYB71_#h B4CA-B4CC</v>
      </c>
    </row>
    <row r="700" spans="1:23" s="25" customFormat="1" ht="12.75" customHeight="1" x14ac:dyDescent="0.2">
      <c r="A700" s="26" t="s">
        <v>15</v>
      </c>
      <c r="B700" s="26" t="s">
        <v>23</v>
      </c>
      <c r="C700" s="27" t="s">
        <v>24</v>
      </c>
      <c r="D700" s="28">
        <v>17</v>
      </c>
      <c r="E700" s="29"/>
      <c r="F700" s="30"/>
      <c r="G700" s="31" t="str">
        <f t="shared" si="156"/>
        <v>B4CD-B4DD</v>
      </c>
      <c r="H700" s="32" t="str">
        <f t="shared" si="167"/>
        <v>B4CD</v>
      </c>
      <c r="I700" s="32" t="str">
        <f t="shared" si="168"/>
        <v>B4DD</v>
      </c>
      <c r="J700" s="31"/>
      <c r="K700" s="33"/>
      <c r="L700" s="34"/>
      <c r="M700" s="33"/>
      <c r="N700" s="31" t="s">
        <v>41</v>
      </c>
      <c r="O700" s="35">
        <v>0</v>
      </c>
      <c r="P700" s="36">
        <f t="shared" si="169"/>
        <v>881.72</v>
      </c>
      <c r="Q700" s="37"/>
      <c r="R700" s="38"/>
      <c r="W700" s="25" t="str">
        <f t="shared" si="170"/>
        <v>mkckdvol -dev IBM.2107-75KYB71 -extpool P0 -cap 65520 -eam rotateexts -sam ese -name ckd_KYB71_#h B4CD-B4DD</v>
      </c>
    </row>
    <row r="701" spans="1:23" x14ac:dyDescent="0.2">
      <c r="A701" s="56" t="s">
        <v>15</v>
      </c>
      <c r="B701" s="56" t="s">
        <v>16</v>
      </c>
      <c r="C701" s="57" t="s">
        <v>17</v>
      </c>
      <c r="D701" s="58">
        <v>1</v>
      </c>
      <c r="E701" s="147">
        <v>222</v>
      </c>
      <c r="F701" s="147" t="str">
        <f>DEC2HEX(HEX2DEC(F691)+1)</f>
        <v>45</v>
      </c>
      <c r="G701" s="59" t="str">
        <f t="shared" si="156"/>
        <v>B500-B500</v>
      </c>
      <c r="H701" s="58" t="str">
        <f>DEC2HEX(HEX2DEC(H691)+256)</f>
        <v>B500</v>
      </c>
      <c r="I701" s="58" t="str">
        <f>DEC2HEX(HEX2DEC(I691)+256)</f>
        <v>B500</v>
      </c>
      <c r="J701" s="147" t="str">
        <f>DEC2HEX(HEX2DEC(J691)+256)</f>
        <v>75E0</v>
      </c>
      <c r="K701" s="147" t="str">
        <f>DEC2HEX(HEX2DEC(K691)+256)</f>
        <v>75FF</v>
      </c>
      <c r="L701" s="147">
        <f>(HEX2DEC(K701)-HEX2DEC(J701))+1</f>
        <v>32</v>
      </c>
      <c r="M701" s="147" t="str">
        <f>DEC2HEX(HEX2DEC(M691)+256)</f>
        <v>750E</v>
      </c>
      <c r="N701" s="60" t="s">
        <v>41</v>
      </c>
      <c r="O701" s="59" t="s">
        <v>16</v>
      </c>
      <c r="P701" s="61">
        <f t="shared" si="169"/>
        <v>0.88</v>
      </c>
      <c r="Q701" s="143">
        <f>SUM(P701:P709)</f>
        <v>7749.35</v>
      </c>
      <c r="R701" s="153" t="s">
        <v>214</v>
      </c>
      <c r="W701" s="54" t="str">
        <f t="shared" si="170"/>
        <v>mkckdvol -dev IBM.2107-75KYB71 -extpool P1 -cap 1113 -eam rotateexts -sam ese -name ckd_KYB71_#h B500-B500</v>
      </c>
    </row>
    <row r="702" spans="1:23" x14ac:dyDescent="0.2">
      <c r="A702" s="56" t="s">
        <v>15</v>
      </c>
      <c r="B702" s="56" t="s">
        <v>18</v>
      </c>
      <c r="C702" s="57" t="s">
        <v>19</v>
      </c>
      <c r="D702" s="58">
        <v>25</v>
      </c>
      <c r="E702" s="148"/>
      <c r="F702" s="152"/>
      <c r="G702" s="59" t="str">
        <f t="shared" si="156"/>
        <v>B501-B519</v>
      </c>
      <c r="H702" s="58" t="str">
        <f t="shared" ref="H702:H710" si="171">DEC2HEX(HEX2DEC(I701)+1)</f>
        <v>B501</v>
      </c>
      <c r="I702" s="58" t="str">
        <f t="shared" ref="I702:I710" si="172">DEC2HEX(HEX2DEC(H702)+D702-1)</f>
        <v>B519</v>
      </c>
      <c r="J702" s="152"/>
      <c r="K702" s="152"/>
      <c r="L702" s="152"/>
      <c r="M702" s="152"/>
      <c r="N702" s="60" t="s">
        <v>41</v>
      </c>
      <c r="O702" s="62">
        <v>1</v>
      </c>
      <c r="P702" s="61">
        <f t="shared" si="169"/>
        <v>198.24</v>
      </c>
      <c r="Q702" s="144"/>
      <c r="R702" s="154"/>
      <c r="W702" s="54" t="str">
        <f t="shared" si="170"/>
        <v>mkckdvol -dev IBM.2107-75KYB71 -extpool P1 -cap 10017 -eam rotateexts -sam ese -name ckd_KYB71_#h B501-B519</v>
      </c>
    </row>
    <row r="703" spans="1:23" x14ac:dyDescent="0.2">
      <c r="A703" s="56" t="s">
        <v>15</v>
      </c>
      <c r="B703" s="56" t="s">
        <v>23</v>
      </c>
      <c r="C703" s="57" t="s">
        <v>24</v>
      </c>
      <c r="D703" s="58">
        <v>37</v>
      </c>
      <c r="E703" s="148"/>
      <c r="F703" s="152"/>
      <c r="G703" s="59" t="str">
        <f t="shared" si="156"/>
        <v>B51A-B53E</v>
      </c>
      <c r="H703" s="58" t="str">
        <f t="shared" si="171"/>
        <v>B51A</v>
      </c>
      <c r="I703" s="58" t="str">
        <f t="shared" si="172"/>
        <v>B53E</v>
      </c>
      <c r="J703" s="152"/>
      <c r="K703" s="152"/>
      <c r="L703" s="152"/>
      <c r="M703" s="152"/>
      <c r="N703" s="60" t="s">
        <v>41</v>
      </c>
      <c r="O703" s="62">
        <v>1</v>
      </c>
      <c r="P703" s="61">
        <f t="shared" si="169"/>
        <v>1919.03</v>
      </c>
      <c r="Q703" s="144"/>
      <c r="R703" s="154"/>
      <c r="W703" s="54" t="str">
        <f t="shared" si="170"/>
        <v>mkckdvol -dev IBM.2107-75KYB71 -extpool P1 -cap 65520 -eam rotateexts -sam ese -name ckd_KYB71_#h B51A-B53E</v>
      </c>
    </row>
    <row r="704" spans="1:23" x14ac:dyDescent="0.2">
      <c r="A704" s="56" t="s">
        <v>15</v>
      </c>
      <c r="B704" s="56" t="s">
        <v>25</v>
      </c>
      <c r="C704" s="57" t="s">
        <v>26</v>
      </c>
      <c r="D704" s="58">
        <v>65</v>
      </c>
      <c r="E704" s="148"/>
      <c r="F704" s="152"/>
      <c r="G704" s="59" t="str">
        <f t="shared" si="156"/>
        <v>B53F-B57F</v>
      </c>
      <c r="H704" s="58" t="str">
        <f t="shared" si="171"/>
        <v>B53F</v>
      </c>
      <c r="I704" s="58" t="str">
        <f t="shared" si="172"/>
        <v>B57F</v>
      </c>
      <c r="J704" s="152"/>
      <c r="K704" s="152"/>
      <c r="L704" s="152"/>
      <c r="M704" s="152"/>
      <c r="N704" s="60" t="s">
        <v>41</v>
      </c>
      <c r="O704" s="62">
        <v>1</v>
      </c>
      <c r="P704" s="61">
        <f t="shared" si="169"/>
        <v>1685.63</v>
      </c>
      <c r="Q704" s="144"/>
      <c r="R704" s="154"/>
      <c r="W704" s="54" t="str">
        <f t="shared" si="170"/>
        <v>mkckdvol -dev IBM.2107-75KYB71 -extpool P1 -cap 32760 -eam rotateexts -sam ese -name ckd_KYB71_#h B53F-B57F</v>
      </c>
    </row>
    <row r="705" spans="1:23" x14ac:dyDescent="0.2">
      <c r="A705" s="56" t="s">
        <v>15</v>
      </c>
      <c r="B705" s="56" t="s">
        <v>27</v>
      </c>
      <c r="C705" s="57" t="s">
        <v>28</v>
      </c>
      <c r="D705" s="58">
        <v>20</v>
      </c>
      <c r="E705" s="148"/>
      <c r="F705" s="152"/>
      <c r="G705" s="59" t="str">
        <f t="shared" si="156"/>
        <v>B580-B593</v>
      </c>
      <c r="H705" s="58" t="str">
        <f t="shared" si="171"/>
        <v>B580</v>
      </c>
      <c r="I705" s="58" t="str">
        <f t="shared" si="172"/>
        <v>B593</v>
      </c>
      <c r="J705" s="152"/>
      <c r="K705" s="152"/>
      <c r="L705" s="152"/>
      <c r="M705" s="152"/>
      <c r="N705" s="60" t="s">
        <v>41</v>
      </c>
      <c r="O705" s="62">
        <v>1</v>
      </c>
      <c r="P705" s="61">
        <f t="shared" si="169"/>
        <v>52.86</v>
      </c>
      <c r="Q705" s="144"/>
      <c r="R705" s="154"/>
      <c r="W705" s="54" t="str">
        <f t="shared" si="170"/>
        <v>mkckdvol -dev IBM.2107-75KYB71 -extpool P1 -cap 3339 -eam rotateexts -sam ese -name ckd_KYB71_#h B580-B593</v>
      </c>
    </row>
    <row r="706" spans="1:23" x14ac:dyDescent="0.2">
      <c r="A706" s="56" t="s">
        <v>15</v>
      </c>
      <c r="B706" s="56" t="s">
        <v>23</v>
      </c>
      <c r="C706" s="57" t="s">
        <v>24</v>
      </c>
      <c r="D706" s="58">
        <v>39</v>
      </c>
      <c r="E706" s="148"/>
      <c r="F706" s="152"/>
      <c r="G706" s="59" t="str">
        <f t="shared" ref="G706:G734" si="173">CONCATENATE(H706,"-",I706)</f>
        <v>B594-B5BA</v>
      </c>
      <c r="H706" s="58" t="str">
        <f t="shared" si="171"/>
        <v>B594</v>
      </c>
      <c r="I706" s="58" t="str">
        <f t="shared" si="172"/>
        <v>B5BA</v>
      </c>
      <c r="J706" s="152"/>
      <c r="K706" s="152"/>
      <c r="L706" s="152"/>
      <c r="M706" s="152"/>
      <c r="N706" s="60" t="s">
        <v>41</v>
      </c>
      <c r="O706" s="62">
        <v>1</v>
      </c>
      <c r="P706" s="61">
        <f t="shared" si="169"/>
        <v>2022.76</v>
      </c>
      <c r="Q706" s="144"/>
      <c r="R706" s="154"/>
      <c r="W706" s="54" t="str">
        <f t="shared" si="170"/>
        <v>mkckdvol -dev IBM.2107-75KYB71 -extpool P1 -cap 65520 -eam rotateexts -sam ese -name ckd_KYB71_#h B594-B5BA</v>
      </c>
    </row>
    <row r="707" spans="1:23" x14ac:dyDescent="0.2">
      <c r="A707" s="56" t="s">
        <v>15</v>
      </c>
      <c r="B707" s="56" t="s">
        <v>29</v>
      </c>
      <c r="C707" s="57" t="s">
        <v>30</v>
      </c>
      <c r="D707" s="58">
        <v>3</v>
      </c>
      <c r="E707" s="148"/>
      <c r="F707" s="152"/>
      <c r="G707" s="59" t="str">
        <f t="shared" si="173"/>
        <v>B5BB-B5BD</v>
      </c>
      <c r="H707" s="58" t="str">
        <f t="shared" si="171"/>
        <v>B5BB</v>
      </c>
      <c r="I707" s="58" t="str">
        <f t="shared" si="172"/>
        <v>B5BD</v>
      </c>
      <c r="J707" s="152"/>
      <c r="K707" s="152"/>
      <c r="L707" s="152"/>
      <c r="M707" s="152"/>
      <c r="N707" s="60" t="s">
        <v>41</v>
      </c>
      <c r="O707" s="62">
        <v>1</v>
      </c>
      <c r="P707" s="61">
        <f t="shared" si="169"/>
        <v>623.78</v>
      </c>
      <c r="Q707" s="144"/>
      <c r="R707" s="154"/>
      <c r="W707" s="54" t="str">
        <f t="shared" si="170"/>
        <v>mkckdvol -dev IBM.2107-75KYB71 -extpool P1 -cap 262668 -eam rotateexts -sam ese -name ckd_KYB71_#h B5BB-B5BD</v>
      </c>
    </row>
    <row r="708" spans="1:23" x14ac:dyDescent="0.2">
      <c r="A708" s="56" t="s">
        <v>15</v>
      </c>
      <c r="B708" s="56" t="s">
        <v>23</v>
      </c>
      <c r="C708" s="57" t="s">
        <v>24</v>
      </c>
      <c r="D708" s="58">
        <v>12</v>
      </c>
      <c r="E708" s="148"/>
      <c r="F708" s="152"/>
      <c r="G708" s="59" t="str">
        <f t="shared" si="173"/>
        <v>B5BE-B5C9</v>
      </c>
      <c r="H708" s="58" t="str">
        <f t="shared" si="171"/>
        <v>B5BE</v>
      </c>
      <c r="I708" s="58" t="str">
        <f t="shared" si="172"/>
        <v>B5C9</v>
      </c>
      <c r="J708" s="152"/>
      <c r="K708" s="152"/>
      <c r="L708" s="152"/>
      <c r="M708" s="152"/>
      <c r="N708" s="60" t="s">
        <v>41</v>
      </c>
      <c r="O708" s="62">
        <v>1</v>
      </c>
      <c r="P708" s="61">
        <f t="shared" si="169"/>
        <v>622.39</v>
      </c>
      <c r="Q708" s="144"/>
      <c r="R708" s="154"/>
      <c r="W708" s="54" t="str">
        <f t="shared" si="170"/>
        <v>mkckdvol -dev IBM.2107-75KYB71 -extpool P1 -cap 65520 -eam rotateexts -sam ese -name ckd_KYB71_#h B5BE-B5C9</v>
      </c>
    </row>
    <row r="709" spans="1:23" x14ac:dyDescent="0.2">
      <c r="A709" s="56" t="s">
        <v>15</v>
      </c>
      <c r="B709" s="56" t="s">
        <v>29</v>
      </c>
      <c r="C709" s="57" t="s">
        <v>30</v>
      </c>
      <c r="D709" s="58">
        <v>3</v>
      </c>
      <c r="E709" s="148"/>
      <c r="F709" s="152"/>
      <c r="G709" s="59" t="str">
        <f t="shared" si="173"/>
        <v>B5CA-B5CC</v>
      </c>
      <c r="H709" s="58" t="str">
        <f t="shared" si="171"/>
        <v>B5CA</v>
      </c>
      <c r="I709" s="58" t="str">
        <f t="shared" si="172"/>
        <v>B5CC</v>
      </c>
      <c r="J709" s="152"/>
      <c r="K709" s="152"/>
      <c r="L709" s="152"/>
      <c r="M709" s="152"/>
      <c r="N709" s="60" t="s">
        <v>41</v>
      </c>
      <c r="O709" s="62">
        <v>1</v>
      </c>
      <c r="P709" s="61">
        <f t="shared" si="169"/>
        <v>623.78</v>
      </c>
      <c r="Q709" s="144"/>
      <c r="R709" s="154"/>
      <c r="W709" s="54" t="str">
        <f t="shared" si="170"/>
        <v>mkckdvol -dev IBM.2107-75KYB71 -extpool P1 -cap 262668 -eam rotateexts -sam ese -name ckd_KYB71_#h B5CA-B5CC</v>
      </c>
    </row>
    <row r="710" spans="1:23" s="25" customFormat="1" ht="12.75" customHeight="1" x14ac:dyDescent="0.2">
      <c r="A710" s="26" t="s">
        <v>15</v>
      </c>
      <c r="B710" s="26" t="s">
        <v>23</v>
      </c>
      <c r="C710" s="27" t="s">
        <v>24</v>
      </c>
      <c r="D710" s="28">
        <v>17</v>
      </c>
      <c r="E710" s="29"/>
      <c r="F710" s="30"/>
      <c r="G710" s="31" t="str">
        <f t="shared" si="173"/>
        <v>B5CD-B5DD</v>
      </c>
      <c r="H710" s="32" t="str">
        <f t="shared" si="171"/>
        <v>B5CD</v>
      </c>
      <c r="I710" s="32" t="str">
        <f t="shared" si="172"/>
        <v>B5DD</v>
      </c>
      <c r="J710" s="31"/>
      <c r="K710" s="33"/>
      <c r="L710" s="34"/>
      <c r="M710" s="33"/>
      <c r="N710" s="31" t="s">
        <v>41</v>
      </c>
      <c r="O710" s="35">
        <v>1</v>
      </c>
      <c r="P710" s="36">
        <f t="shared" si="169"/>
        <v>881.72</v>
      </c>
      <c r="Q710" s="37"/>
      <c r="R710" s="38"/>
      <c r="W710" s="25" t="str">
        <f t="shared" si="170"/>
        <v>mkckdvol -dev IBM.2107-75KYB71 -extpool P1 -cap 65520 -eam rotateexts -sam ese -name ckd_KYB71_#h B5CD-B5DD</v>
      </c>
    </row>
    <row r="711" spans="1:23" x14ac:dyDescent="0.2">
      <c r="A711" s="56" t="s">
        <v>15</v>
      </c>
      <c r="B711" s="56" t="s">
        <v>16</v>
      </c>
      <c r="C711" s="57" t="s">
        <v>17</v>
      </c>
      <c r="D711" s="58">
        <v>1</v>
      </c>
      <c r="E711" s="147">
        <v>222</v>
      </c>
      <c r="F711" s="147" t="str">
        <f>DEC2HEX(HEX2DEC(F701)+1)</f>
        <v>46</v>
      </c>
      <c r="G711" s="59" t="str">
        <f t="shared" si="173"/>
        <v>B600-B600</v>
      </c>
      <c r="H711" s="58" t="str">
        <f>DEC2HEX(HEX2DEC(H701)+256)</f>
        <v>B600</v>
      </c>
      <c r="I711" s="58" t="str">
        <f>DEC2HEX(HEX2DEC(I701)+256)</f>
        <v>B600</v>
      </c>
      <c r="J711" s="147" t="str">
        <f>DEC2HEX(HEX2DEC(J701)+256)</f>
        <v>76E0</v>
      </c>
      <c r="K711" s="147" t="str">
        <f>DEC2HEX(HEX2DEC(K701)+256)</f>
        <v>76FF</v>
      </c>
      <c r="L711" s="147">
        <f>(HEX2DEC(K711)-HEX2DEC(J711))+1</f>
        <v>32</v>
      </c>
      <c r="M711" s="147" t="str">
        <f>DEC2HEX(HEX2DEC(M701)+256)</f>
        <v>760E</v>
      </c>
      <c r="N711" s="60" t="s">
        <v>41</v>
      </c>
      <c r="O711" s="59" t="s">
        <v>22</v>
      </c>
      <c r="P711" s="61">
        <f t="shared" si="169"/>
        <v>0.88</v>
      </c>
      <c r="Q711" s="143">
        <f>SUM(P711:P719)</f>
        <v>7749.35</v>
      </c>
      <c r="R711" s="153" t="s">
        <v>214</v>
      </c>
      <c r="W711" s="54" t="str">
        <f t="shared" si="170"/>
        <v>mkckdvol -dev IBM.2107-75KYB71 -extpool P0 -cap 1113 -eam rotateexts -sam ese -name ckd_KYB71_#h B600-B600</v>
      </c>
    </row>
    <row r="712" spans="1:23" x14ac:dyDescent="0.2">
      <c r="A712" s="56" t="s">
        <v>15</v>
      </c>
      <c r="B712" s="56" t="s">
        <v>18</v>
      </c>
      <c r="C712" s="57" t="s">
        <v>19</v>
      </c>
      <c r="D712" s="58">
        <v>25</v>
      </c>
      <c r="E712" s="148"/>
      <c r="F712" s="152"/>
      <c r="G712" s="59" t="str">
        <f t="shared" si="173"/>
        <v>B601-B619</v>
      </c>
      <c r="H712" s="58" t="str">
        <f t="shared" ref="H712:H720" si="174">DEC2HEX(HEX2DEC(I711)+1)</f>
        <v>B601</v>
      </c>
      <c r="I712" s="58" t="str">
        <f t="shared" ref="I712:I720" si="175">DEC2HEX(HEX2DEC(H712)+D712-1)</f>
        <v>B619</v>
      </c>
      <c r="J712" s="152"/>
      <c r="K712" s="152"/>
      <c r="L712" s="152"/>
      <c r="M712" s="152"/>
      <c r="N712" s="60" t="s">
        <v>41</v>
      </c>
      <c r="O712" s="62">
        <v>0</v>
      </c>
      <c r="P712" s="61">
        <f t="shared" si="169"/>
        <v>198.24</v>
      </c>
      <c r="Q712" s="144"/>
      <c r="R712" s="154"/>
      <c r="W712" s="54" t="str">
        <f t="shared" si="170"/>
        <v>mkckdvol -dev IBM.2107-75KYB71 -extpool P0 -cap 10017 -eam rotateexts -sam ese -name ckd_KYB71_#h B601-B619</v>
      </c>
    </row>
    <row r="713" spans="1:23" x14ac:dyDescent="0.2">
      <c r="A713" s="56" t="s">
        <v>15</v>
      </c>
      <c r="B713" s="56" t="s">
        <v>23</v>
      </c>
      <c r="C713" s="57" t="s">
        <v>24</v>
      </c>
      <c r="D713" s="58">
        <v>37</v>
      </c>
      <c r="E713" s="148"/>
      <c r="F713" s="152"/>
      <c r="G713" s="59" t="str">
        <f t="shared" si="173"/>
        <v>B61A-B63E</v>
      </c>
      <c r="H713" s="58" t="str">
        <f t="shared" si="174"/>
        <v>B61A</v>
      </c>
      <c r="I713" s="58" t="str">
        <f t="shared" si="175"/>
        <v>B63E</v>
      </c>
      <c r="J713" s="152"/>
      <c r="K713" s="152"/>
      <c r="L713" s="152"/>
      <c r="M713" s="152"/>
      <c r="N713" s="60" t="s">
        <v>41</v>
      </c>
      <c r="O713" s="62">
        <v>0</v>
      </c>
      <c r="P713" s="61">
        <f t="shared" si="169"/>
        <v>1919.03</v>
      </c>
      <c r="Q713" s="144"/>
      <c r="R713" s="154"/>
      <c r="W713" s="54" t="str">
        <f t="shared" si="170"/>
        <v>mkckdvol -dev IBM.2107-75KYB71 -extpool P0 -cap 65520 -eam rotateexts -sam ese -name ckd_KYB71_#h B61A-B63E</v>
      </c>
    </row>
    <row r="714" spans="1:23" x14ac:dyDescent="0.2">
      <c r="A714" s="56" t="s">
        <v>15</v>
      </c>
      <c r="B714" s="56" t="s">
        <v>25</v>
      </c>
      <c r="C714" s="57" t="s">
        <v>26</v>
      </c>
      <c r="D714" s="58">
        <v>65</v>
      </c>
      <c r="E714" s="148"/>
      <c r="F714" s="152"/>
      <c r="G714" s="59" t="str">
        <f t="shared" si="173"/>
        <v>B63F-B67F</v>
      </c>
      <c r="H714" s="58" t="str">
        <f t="shared" si="174"/>
        <v>B63F</v>
      </c>
      <c r="I714" s="58" t="str">
        <f t="shared" si="175"/>
        <v>B67F</v>
      </c>
      <c r="J714" s="152"/>
      <c r="K714" s="152"/>
      <c r="L714" s="152"/>
      <c r="M714" s="152"/>
      <c r="N714" s="60" t="s">
        <v>41</v>
      </c>
      <c r="O714" s="62">
        <v>0</v>
      </c>
      <c r="P714" s="61">
        <f t="shared" si="169"/>
        <v>1685.63</v>
      </c>
      <c r="Q714" s="144"/>
      <c r="R714" s="154"/>
      <c r="W714" s="54" t="str">
        <f t="shared" si="170"/>
        <v>mkckdvol -dev IBM.2107-75KYB71 -extpool P0 -cap 32760 -eam rotateexts -sam ese -name ckd_KYB71_#h B63F-B67F</v>
      </c>
    </row>
    <row r="715" spans="1:23" x14ac:dyDescent="0.2">
      <c r="A715" s="56" t="s">
        <v>15</v>
      </c>
      <c r="B715" s="56" t="s">
        <v>27</v>
      </c>
      <c r="C715" s="57" t="s">
        <v>28</v>
      </c>
      <c r="D715" s="58">
        <v>20</v>
      </c>
      <c r="E715" s="148"/>
      <c r="F715" s="152"/>
      <c r="G715" s="59" t="str">
        <f t="shared" si="173"/>
        <v>B680-B693</v>
      </c>
      <c r="H715" s="58" t="str">
        <f t="shared" si="174"/>
        <v>B680</v>
      </c>
      <c r="I715" s="58" t="str">
        <f t="shared" si="175"/>
        <v>B693</v>
      </c>
      <c r="J715" s="152"/>
      <c r="K715" s="152"/>
      <c r="L715" s="152"/>
      <c r="M715" s="152"/>
      <c r="N715" s="60" t="s">
        <v>41</v>
      </c>
      <c r="O715" s="62">
        <v>0</v>
      </c>
      <c r="P715" s="61">
        <f t="shared" si="169"/>
        <v>52.86</v>
      </c>
      <c r="Q715" s="144"/>
      <c r="R715" s="154"/>
      <c r="W715" s="54" t="str">
        <f t="shared" si="170"/>
        <v>mkckdvol -dev IBM.2107-75KYB71 -extpool P0 -cap 3339 -eam rotateexts -sam ese -name ckd_KYB71_#h B680-B693</v>
      </c>
    </row>
    <row r="716" spans="1:23" x14ac:dyDescent="0.2">
      <c r="A716" s="56" t="s">
        <v>15</v>
      </c>
      <c r="B716" s="56" t="s">
        <v>23</v>
      </c>
      <c r="C716" s="57" t="s">
        <v>24</v>
      </c>
      <c r="D716" s="58">
        <v>39</v>
      </c>
      <c r="E716" s="148"/>
      <c r="F716" s="152"/>
      <c r="G716" s="59" t="str">
        <f t="shared" si="173"/>
        <v>B694-B6BA</v>
      </c>
      <c r="H716" s="58" t="str">
        <f t="shared" si="174"/>
        <v>B694</v>
      </c>
      <c r="I716" s="58" t="str">
        <f t="shared" si="175"/>
        <v>B6BA</v>
      </c>
      <c r="J716" s="152"/>
      <c r="K716" s="152"/>
      <c r="L716" s="152"/>
      <c r="M716" s="152"/>
      <c r="N716" s="60" t="s">
        <v>41</v>
      </c>
      <c r="O716" s="62">
        <v>0</v>
      </c>
      <c r="P716" s="61">
        <f t="shared" si="169"/>
        <v>2022.76</v>
      </c>
      <c r="Q716" s="144"/>
      <c r="R716" s="154"/>
      <c r="W716" s="54" t="str">
        <f t="shared" si="170"/>
        <v>mkckdvol -dev IBM.2107-75KYB71 -extpool P0 -cap 65520 -eam rotateexts -sam ese -name ckd_KYB71_#h B694-B6BA</v>
      </c>
    </row>
    <row r="717" spans="1:23" x14ac:dyDescent="0.2">
      <c r="A717" s="56" t="s">
        <v>15</v>
      </c>
      <c r="B717" s="56" t="s">
        <v>29</v>
      </c>
      <c r="C717" s="57" t="s">
        <v>30</v>
      </c>
      <c r="D717" s="58">
        <v>3</v>
      </c>
      <c r="E717" s="148"/>
      <c r="F717" s="152"/>
      <c r="G717" s="59" t="str">
        <f t="shared" si="173"/>
        <v>B6BB-B6BD</v>
      </c>
      <c r="H717" s="58" t="str">
        <f t="shared" si="174"/>
        <v>B6BB</v>
      </c>
      <c r="I717" s="58" t="str">
        <f t="shared" si="175"/>
        <v>B6BD</v>
      </c>
      <c r="J717" s="152"/>
      <c r="K717" s="152"/>
      <c r="L717" s="152"/>
      <c r="M717" s="152"/>
      <c r="N717" s="60" t="s">
        <v>41</v>
      </c>
      <c r="O717" s="62">
        <v>0</v>
      </c>
      <c r="P717" s="61">
        <f t="shared" si="169"/>
        <v>623.78</v>
      </c>
      <c r="Q717" s="144"/>
      <c r="R717" s="154"/>
      <c r="W717" s="54" t="str">
        <f t="shared" si="170"/>
        <v>mkckdvol -dev IBM.2107-75KYB71 -extpool P0 -cap 262668 -eam rotateexts -sam ese -name ckd_KYB71_#h B6BB-B6BD</v>
      </c>
    </row>
    <row r="718" spans="1:23" x14ac:dyDescent="0.2">
      <c r="A718" s="56" t="s">
        <v>15</v>
      </c>
      <c r="B718" s="56" t="s">
        <v>23</v>
      </c>
      <c r="C718" s="57" t="s">
        <v>24</v>
      </c>
      <c r="D718" s="58">
        <v>12</v>
      </c>
      <c r="E718" s="148"/>
      <c r="F718" s="152"/>
      <c r="G718" s="59" t="str">
        <f t="shared" si="173"/>
        <v>B6BE-B6C9</v>
      </c>
      <c r="H718" s="58" t="str">
        <f t="shared" si="174"/>
        <v>B6BE</v>
      </c>
      <c r="I718" s="58" t="str">
        <f t="shared" si="175"/>
        <v>B6C9</v>
      </c>
      <c r="J718" s="152"/>
      <c r="K718" s="152"/>
      <c r="L718" s="152"/>
      <c r="M718" s="152"/>
      <c r="N718" s="60" t="s">
        <v>41</v>
      </c>
      <c r="O718" s="62">
        <v>0</v>
      </c>
      <c r="P718" s="61">
        <f t="shared" si="169"/>
        <v>622.39</v>
      </c>
      <c r="Q718" s="144"/>
      <c r="R718" s="154"/>
      <c r="W718" s="54" t="str">
        <f t="shared" si="170"/>
        <v>mkckdvol -dev IBM.2107-75KYB71 -extpool P0 -cap 65520 -eam rotateexts -sam ese -name ckd_KYB71_#h B6BE-B6C9</v>
      </c>
    </row>
    <row r="719" spans="1:23" x14ac:dyDescent="0.2">
      <c r="A719" s="56" t="s">
        <v>15</v>
      </c>
      <c r="B719" s="56" t="s">
        <v>29</v>
      </c>
      <c r="C719" s="57" t="s">
        <v>30</v>
      </c>
      <c r="D719" s="58">
        <v>3</v>
      </c>
      <c r="E719" s="148"/>
      <c r="F719" s="152"/>
      <c r="G719" s="59" t="str">
        <f t="shared" si="173"/>
        <v>B6CA-B6CC</v>
      </c>
      <c r="H719" s="58" t="str">
        <f t="shared" si="174"/>
        <v>B6CA</v>
      </c>
      <c r="I719" s="58" t="str">
        <f t="shared" si="175"/>
        <v>B6CC</v>
      </c>
      <c r="J719" s="152"/>
      <c r="K719" s="152"/>
      <c r="L719" s="152"/>
      <c r="M719" s="152"/>
      <c r="N719" s="60" t="s">
        <v>41</v>
      </c>
      <c r="O719" s="62">
        <v>0</v>
      </c>
      <c r="P719" s="61">
        <f t="shared" si="169"/>
        <v>623.78</v>
      </c>
      <c r="Q719" s="144"/>
      <c r="R719" s="154"/>
      <c r="W719" s="54" t="str">
        <f t="shared" si="170"/>
        <v>mkckdvol -dev IBM.2107-75KYB71 -extpool P0 -cap 262668 -eam rotateexts -sam ese -name ckd_KYB71_#h B6CA-B6CC</v>
      </c>
    </row>
    <row r="720" spans="1:23" s="25" customFormat="1" ht="12.75" customHeight="1" x14ac:dyDescent="0.2">
      <c r="A720" s="26" t="s">
        <v>15</v>
      </c>
      <c r="B720" s="26" t="s">
        <v>23</v>
      </c>
      <c r="C720" s="27" t="s">
        <v>24</v>
      </c>
      <c r="D720" s="28">
        <v>17</v>
      </c>
      <c r="E720" s="29"/>
      <c r="F720" s="30"/>
      <c r="G720" s="31" t="str">
        <f t="shared" si="173"/>
        <v>B6CD-B6DD</v>
      </c>
      <c r="H720" s="32" t="str">
        <f t="shared" si="174"/>
        <v>B6CD</v>
      </c>
      <c r="I720" s="32" t="str">
        <f t="shared" si="175"/>
        <v>B6DD</v>
      </c>
      <c r="J720" s="31"/>
      <c r="K720" s="33"/>
      <c r="L720" s="34"/>
      <c r="M720" s="33"/>
      <c r="N720" s="31" t="s">
        <v>41</v>
      </c>
      <c r="O720" s="35">
        <v>0</v>
      </c>
      <c r="P720" s="36">
        <f t="shared" si="169"/>
        <v>881.72</v>
      </c>
      <c r="Q720" s="37"/>
      <c r="R720" s="38"/>
      <c r="W720" s="25" t="str">
        <f t="shared" si="170"/>
        <v>mkckdvol -dev IBM.2107-75KYB71 -extpool P0 -cap 65520 -eam rotateexts -sam ese -name ckd_KYB71_#h B6CD-B6DD</v>
      </c>
    </row>
    <row r="721" spans="1:27" x14ac:dyDescent="0.2">
      <c r="A721" s="56" t="s">
        <v>15</v>
      </c>
      <c r="B721" s="56" t="s">
        <v>16</v>
      </c>
      <c r="C721" s="57" t="s">
        <v>17</v>
      </c>
      <c r="D721" s="58">
        <v>1</v>
      </c>
      <c r="E721" s="147">
        <v>222</v>
      </c>
      <c r="F721" s="147" t="str">
        <f>DEC2HEX(HEX2DEC(F711)+1)</f>
        <v>47</v>
      </c>
      <c r="G721" s="59" t="str">
        <f t="shared" si="173"/>
        <v>B700-B700</v>
      </c>
      <c r="H721" s="58" t="str">
        <f>DEC2HEX(HEX2DEC(H711)+256)</f>
        <v>B700</v>
      </c>
      <c r="I721" s="58" t="str">
        <f>DEC2HEX(HEX2DEC(I711)+256)</f>
        <v>B700</v>
      </c>
      <c r="J721" s="147" t="str">
        <f>DEC2HEX(HEX2DEC(J711)+256)</f>
        <v>77E0</v>
      </c>
      <c r="K721" s="147" t="str">
        <f>DEC2HEX(HEX2DEC(K711)+256)</f>
        <v>77FF</v>
      </c>
      <c r="L721" s="147">
        <f>(HEX2DEC(K721)-HEX2DEC(J721))+1</f>
        <v>32</v>
      </c>
      <c r="M721" s="147" t="str">
        <f>DEC2HEX(HEX2DEC(M711)+256)</f>
        <v>770E</v>
      </c>
      <c r="N721" s="60" t="s">
        <v>41</v>
      </c>
      <c r="O721" s="59" t="s">
        <v>16</v>
      </c>
      <c r="P721" s="61">
        <f t="shared" si="169"/>
        <v>0.88</v>
      </c>
      <c r="Q721" s="143">
        <f>SUM(P721:P729)</f>
        <v>7749.35</v>
      </c>
      <c r="R721" s="153" t="s">
        <v>214</v>
      </c>
      <c r="W721" s="54" t="str">
        <f t="shared" si="170"/>
        <v>mkckdvol -dev IBM.2107-75KYB71 -extpool P1 -cap 1113 -eam rotateexts -sam ese -name ckd_KYB71_#h B700-B700</v>
      </c>
    </row>
    <row r="722" spans="1:27" x14ac:dyDescent="0.2">
      <c r="A722" s="56" t="s">
        <v>15</v>
      </c>
      <c r="B722" s="56" t="s">
        <v>18</v>
      </c>
      <c r="C722" s="57" t="s">
        <v>19</v>
      </c>
      <c r="D722" s="58">
        <v>25</v>
      </c>
      <c r="E722" s="148"/>
      <c r="F722" s="152"/>
      <c r="G722" s="59" t="str">
        <f t="shared" si="173"/>
        <v>B701-B719</v>
      </c>
      <c r="H722" s="58" t="str">
        <f t="shared" ref="H722:H730" si="176">DEC2HEX(HEX2DEC(I721)+1)</f>
        <v>B701</v>
      </c>
      <c r="I722" s="58" t="str">
        <f t="shared" ref="I722:I730" si="177">DEC2HEX(HEX2DEC(H722)+D722-1)</f>
        <v>B719</v>
      </c>
      <c r="J722" s="152"/>
      <c r="K722" s="152"/>
      <c r="L722" s="152"/>
      <c r="M722" s="152"/>
      <c r="N722" s="60" t="s">
        <v>41</v>
      </c>
      <c r="O722" s="62">
        <v>1</v>
      </c>
      <c r="P722" s="61">
        <f t="shared" si="169"/>
        <v>198.24</v>
      </c>
      <c r="Q722" s="144"/>
      <c r="R722" s="154"/>
      <c r="W722" s="54" t="str">
        <f t="shared" si="170"/>
        <v>mkckdvol -dev IBM.2107-75KYB71 -extpool P1 -cap 10017 -eam rotateexts -sam ese -name ckd_KYB71_#h B701-B719</v>
      </c>
    </row>
    <row r="723" spans="1:27" x14ac:dyDescent="0.2">
      <c r="A723" s="56" t="s">
        <v>15</v>
      </c>
      <c r="B723" s="56" t="s">
        <v>23</v>
      </c>
      <c r="C723" s="57" t="s">
        <v>24</v>
      </c>
      <c r="D723" s="58">
        <v>37</v>
      </c>
      <c r="E723" s="148"/>
      <c r="F723" s="152"/>
      <c r="G723" s="59" t="str">
        <f t="shared" si="173"/>
        <v>B71A-B73E</v>
      </c>
      <c r="H723" s="58" t="str">
        <f t="shared" si="176"/>
        <v>B71A</v>
      </c>
      <c r="I723" s="58" t="str">
        <f t="shared" si="177"/>
        <v>B73E</v>
      </c>
      <c r="J723" s="152"/>
      <c r="K723" s="152"/>
      <c r="L723" s="152"/>
      <c r="M723" s="152"/>
      <c r="N723" s="60" t="s">
        <v>41</v>
      </c>
      <c r="O723" s="62">
        <v>1</v>
      </c>
      <c r="P723" s="61">
        <f t="shared" si="169"/>
        <v>1919.03</v>
      </c>
      <c r="Q723" s="144"/>
      <c r="R723" s="154"/>
      <c r="W723" s="54" t="str">
        <f t="shared" si="170"/>
        <v>mkckdvol -dev IBM.2107-75KYB71 -extpool P1 -cap 65520 -eam rotateexts -sam ese -name ckd_KYB71_#h B71A-B73E</v>
      </c>
    </row>
    <row r="724" spans="1:27" x14ac:dyDescent="0.2">
      <c r="A724" s="56" t="s">
        <v>15</v>
      </c>
      <c r="B724" s="56" t="s">
        <v>25</v>
      </c>
      <c r="C724" s="57" t="s">
        <v>26</v>
      </c>
      <c r="D724" s="58">
        <v>65</v>
      </c>
      <c r="E724" s="148"/>
      <c r="F724" s="152"/>
      <c r="G724" s="59" t="str">
        <f t="shared" si="173"/>
        <v>B73F-B77F</v>
      </c>
      <c r="H724" s="58" t="str">
        <f t="shared" si="176"/>
        <v>B73F</v>
      </c>
      <c r="I724" s="58" t="str">
        <f t="shared" si="177"/>
        <v>B77F</v>
      </c>
      <c r="J724" s="152"/>
      <c r="K724" s="152"/>
      <c r="L724" s="152"/>
      <c r="M724" s="152"/>
      <c r="N724" s="60" t="s">
        <v>41</v>
      </c>
      <c r="O724" s="62">
        <v>1</v>
      </c>
      <c r="P724" s="61">
        <f t="shared" si="169"/>
        <v>1685.63</v>
      </c>
      <c r="Q724" s="144"/>
      <c r="R724" s="154"/>
      <c r="W724" s="54" t="str">
        <f t="shared" si="170"/>
        <v>mkckdvol -dev IBM.2107-75KYB71 -extpool P1 -cap 32760 -eam rotateexts -sam ese -name ckd_KYB71_#h B73F-B77F</v>
      </c>
    </row>
    <row r="725" spans="1:27" x14ac:dyDescent="0.2">
      <c r="A725" s="56" t="s">
        <v>15</v>
      </c>
      <c r="B725" s="56" t="s">
        <v>27</v>
      </c>
      <c r="C725" s="57" t="s">
        <v>28</v>
      </c>
      <c r="D725" s="58">
        <v>20</v>
      </c>
      <c r="E725" s="148"/>
      <c r="F725" s="152"/>
      <c r="G725" s="59" t="str">
        <f t="shared" si="173"/>
        <v>B780-B793</v>
      </c>
      <c r="H725" s="58" t="str">
        <f t="shared" si="176"/>
        <v>B780</v>
      </c>
      <c r="I725" s="58" t="str">
        <f t="shared" si="177"/>
        <v>B793</v>
      </c>
      <c r="J725" s="152"/>
      <c r="K725" s="152"/>
      <c r="L725" s="152"/>
      <c r="M725" s="152"/>
      <c r="N725" s="60" t="s">
        <v>41</v>
      </c>
      <c r="O725" s="62">
        <v>1</v>
      </c>
      <c r="P725" s="61">
        <f t="shared" si="169"/>
        <v>52.86</v>
      </c>
      <c r="Q725" s="144"/>
      <c r="R725" s="154"/>
      <c r="W725" s="54" t="str">
        <f t="shared" si="170"/>
        <v>mkckdvol -dev IBM.2107-75KYB71 -extpool P1 -cap 3339 -eam rotateexts -sam ese -name ckd_KYB71_#h B780-B793</v>
      </c>
    </row>
    <row r="726" spans="1:27" x14ac:dyDescent="0.2">
      <c r="A726" s="56" t="s">
        <v>15</v>
      </c>
      <c r="B726" s="56" t="s">
        <v>23</v>
      </c>
      <c r="C726" s="57" t="s">
        <v>24</v>
      </c>
      <c r="D726" s="58">
        <v>39</v>
      </c>
      <c r="E726" s="148"/>
      <c r="F726" s="152"/>
      <c r="G726" s="59" t="str">
        <f t="shared" si="173"/>
        <v>B794-B7BA</v>
      </c>
      <c r="H726" s="58" t="str">
        <f t="shared" si="176"/>
        <v>B794</v>
      </c>
      <c r="I726" s="58" t="str">
        <f t="shared" si="177"/>
        <v>B7BA</v>
      </c>
      <c r="J726" s="152"/>
      <c r="K726" s="152"/>
      <c r="L726" s="152"/>
      <c r="M726" s="152"/>
      <c r="N726" s="60" t="s">
        <v>41</v>
      </c>
      <c r="O726" s="62">
        <v>1</v>
      </c>
      <c r="P726" s="61">
        <f t="shared" si="169"/>
        <v>2022.76</v>
      </c>
      <c r="Q726" s="144"/>
      <c r="R726" s="154"/>
      <c r="W726" s="54" t="str">
        <f t="shared" si="170"/>
        <v>mkckdvol -dev IBM.2107-75KYB71 -extpool P1 -cap 65520 -eam rotateexts -sam ese -name ckd_KYB71_#h B794-B7BA</v>
      </c>
    </row>
    <row r="727" spans="1:27" x14ac:dyDescent="0.2">
      <c r="A727" s="56" t="s">
        <v>15</v>
      </c>
      <c r="B727" s="56" t="s">
        <v>29</v>
      </c>
      <c r="C727" s="57" t="s">
        <v>30</v>
      </c>
      <c r="D727" s="58">
        <v>3</v>
      </c>
      <c r="E727" s="148"/>
      <c r="F727" s="152"/>
      <c r="G727" s="59" t="str">
        <f t="shared" si="173"/>
        <v>B7BB-B7BD</v>
      </c>
      <c r="H727" s="58" t="str">
        <f t="shared" si="176"/>
        <v>B7BB</v>
      </c>
      <c r="I727" s="58" t="str">
        <f t="shared" si="177"/>
        <v>B7BD</v>
      </c>
      <c r="J727" s="152"/>
      <c r="K727" s="152"/>
      <c r="L727" s="152"/>
      <c r="M727" s="152"/>
      <c r="N727" s="60" t="s">
        <v>41</v>
      </c>
      <c r="O727" s="62">
        <v>1</v>
      </c>
      <c r="P727" s="61">
        <f t="shared" si="169"/>
        <v>623.78</v>
      </c>
      <c r="Q727" s="144"/>
      <c r="R727" s="154"/>
      <c r="W727" s="54" t="str">
        <f t="shared" si="170"/>
        <v>mkckdvol -dev IBM.2107-75KYB71 -extpool P1 -cap 262668 -eam rotateexts -sam ese -name ckd_KYB71_#h B7BB-B7BD</v>
      </c>
    </row>
    <row r="728" spans="1:27" x14ac:dyDescent="0.2">
      <c r="A728" s="56" t="s">
        <v>15</v>
      </c>
      <c r="B728" s="56" t="s">
        <v>23</v>
      </c>
      <c r="C728" s="57" t="s">
        <v>24</v>
      </c>
      <c r="D728" s="58">
        <v>12</v>
      </c>
      <c r="E728" s="148"/>
      <c r="F728" s="152"/>
      <c r="G728" s="59" t="str">
        <f t="shared" si="173"/>
        <v>B7BE-B7C9</v>
      </c>
      <c r="H728" s="58" t="str">
        <f t="shared" si="176"/>
        <v>B7BE</v>
      </c>
      <c r="I728" s="58" t="str">
        <f t="shared" si="177"/>
        <v>B7C9</v>
      </c>
      <c r="J728" s="152"/>
      <c r="K728" s="152"/>
      <c r="L728" s="152"/>
      <c r="M728" s="152"/>
      <c r="N728" s="60" t="s">
        <v>41</v>
      </c>
      <c r="O728" s="62">
        <v>1</v>
      </c>
      <c r="P728" s="61">
        <f t="shared" si="169"/>
        <v>622.39</v>
      </c>
      <c r="Q728" s="144"/>
      <c r="R728" s="154"/>
      <c r="W728" s="54" t="str">
        <f t="shared" si="170"/>
        <v>mkckdvol -dev IBM.2107-75KYB71 -extpool P1 -cap 65520 -eam rotateexts -sam ese -name ckd_KYB71_#h B7BE-B7C9</v>
      </c>
    </row>
    <row r="729" spans="1:27" x14ac:dyDescent="0.2">
      <c r="A729" s="56" t="s">
        <v>15</v>
      </c>
      <c r="B729" s="56" t="s">
        <v>29</v>
      </c>
      <c r="C729" s="57" t="s">
        <v>30</v>
      </c>
      <c r="D729" s="58">
        <v>3</v>
      </c>
      <c r="E729" s="148"/>
      <c r="F729" s="152"/>
      <c r="G729" s="59" t="str">
        <f t="shared" si="173"/>
        <v>B7CA-B7CC</v>
      </c>
      <c r="H729" s="58" t="str">
        <f t="shared" si="176"/>
        <v>B7CA</v>
      </c>
      <c r="I729" s="58" t="str">
        <f t="shared" si="177"/>
        <v>B7CC</v>
      </c>
      <c r="J729" s="152"/>
      <c r="K729" s="152"/>
      <c r="L729" s="152"/>
      <c r="M729" s="152"/>
      <c r="N729" s="60" t="s">
        <v>41</v>
      </c>
      <c r="O729" s="62">
        <v>1</v>
      </c>
      <c r="P729" s="61">
        <f t="shared" si="169"/>
        <v>623.78</v>
      </c>
      <c r="Q729" s="144"/>
      <c r="R729" s="154"/>
      <c r="W729" s="54" t="str">
        <f t="shared" si="170"/>
        <v>mkckdvol -dev IBM.2107-75KYB71 -extpool P1 -cap 262668 -eam rotateexts -sam ese -name ckd_KYB71_#h B7CA-B7CC</v>
      </c>
    </row>
    <row r="730" spans="1:27" s="25" customFormat="1" ht="12.75" customHeight="1" x14ac:dyDescent="0.2">
      <c r="A730" s="26" t="s">
        <v>15</v>
      </c>
      <c r="B730" s="26" t="s">
        <v>23</v>
      </c>
      <c r="C730" s="27" t="s">
        <v>24</v>
      </c>
      <c r="D730" s="28">
        <v>17</v>
      </c>
      <c r="E730" s="29"/>
      <c r="F730" s="30"/>
      <c r="G730" s="31" t="str">
        <f t="shared" si="173"/>
        <v>B7CD-B7DD</v>
      </c>
      <c r="H730" s="32" t="str">
        <f t="shared" si="176"/>
        <v>B7CD</v>
      </c>
      <c r="I730" s="32" t="str">
        <f t="shared" si="177"/>
        <v>B7DD</v>
      </c>
      <c r="J730" s="31"/>
      <c r="K730" s="33"/>
      <c r="L730" s="34"/>
      <c r="M730" s="33"/>
      <c r="N730" s="31" t="s">
        <v>41</v>
      </c>
      <c r="O730" s="35">
        <v>1</v>
      </c>
      <c r="P730" s="36">
        <f t="shared" si="169"/>
        <v>881.72</v>
      </c>
      <c r="Q730" s="37"/>
      <c r="R730" s="38"/>
      <c r="W730" s="25" t="str">
        <f t="shared" si="170"/>
        <v>mkckdvol -dev IBM.2107-75KYB71 -extpool P1 -cap 65520 -eam rotateexts -sam ese -name ckd_KYB71_#h B7CD-B7DD</v>
      </c>
    </row>
    <row r="731" spans="1:27" x14ac:dyDescent="0.2">
      <c r="A731" s="56" t="s">
        <v>15</v>
      </c>
      <c r="B731" s="56" t="s">
        <v>16</v>
      </c>
      <c r="C731" s="57" t="s">
        <v>17</v>
      </c>
      <c r="D731" s="58">
        <v>1</v>
      </c>
      <c r="E731" s="147">
        <f>SUM(D731:D732)</f>
        <v>224</v>
      </c>
      <c r="F731" s="149" t="s">
        <v>100</v>
      </c>
      <c r="G731" s="59" t="str">
        <f t="shared" si="173"/>
        <v>B800-B800</v>
      </c>
      <c r="H731" s="58" t="s">
        <v>129</v>
      </c>
      <c r="I731" s="58" t="s">
        <v>129</v>
      </c>
      <c r="J731" s="149" t="s">
        <v>121</v>
      </c>
      <c r="K731" s="147" t="s">
        <v>48</v>
      </c>
      <c r="L731" s="147">
        <f>(HEX2DEC(K731)-HEX2DEC(J731))+1</f>
        <v>32</v>
      </c>
      <c r="M731" s="147" t="s">
        <v>135</v>
      </c>
      <c r="N731" s="60" t="s">
        <v>41</v>
      </c>
      <c r="O731" s="59" t="s">
        <v>22</v>
      </c>
      <c r="P731" s="61">
        <f t="shared" si="169"/>
        <v>0.88</v>
      </c>
      <c r="Q731" s="143">
        <f>SUM(P731:P732)</f>
        <v>11566.92</v>
      </c>
      <c r="R731" s="153" t="s">
        <v>214</v>
      </c>
      <c r="W731" s="54" t="str">
        <f t="shared" si="170"/>
        <v>mkckdvol -dev IBM.2107-75KYB71 -extpool P0 -cap 1113 -eam rotateexts -sam ese -name ckd_KYB71_#h B800-B800</v>
      </c>
    </row>
    <row r="732" spans="1:27" x14ac:dyDescent="0.2">
      <c r="A732" s="56" t="s">
        <v>15</v>
      </c>
      <c r="B732" s="56" t="s">
        <v>23</v>
      </c>
      <c r="C732" s="57" t="s">
        <v>24</v>
      </c>
      <c r="D732" s="58">
        <v>223</v>
      </c>
      <c r="E732" s="148"/>
      <c r="F732" s="150"/>
      <c r="G732" s="59" t="str">
        <f t="shared" si="173"/>
        <v>B801-B8DF</v>
      </c>
      <c r="H732" s="58" t="str">
        <f>DEC2HEX(HEX2DEC(I731)+1)</f>
        <v>B801</v>
      </c>
      <c r="I732" s="58" t="str">
        <f>DEC2HEX(HEX2DEC(H732)+D732-1)</f>
        <v>B8DF</v>
      </c>
      <c r="J732" s="150"/>
      <c r="K732" s="152"/>
      <c r="L732" s="152"/>
      <c r="M732" s="152"/>
      <c r="N732" s="60" t="s">
        <v>41</v>
      </c>
      <c r="O732" s="62">
        <v>0</v>
      </c>
      <c r="P732" s="61">
        <f t="shared" si="169"/>
        <v>11566.04</v>
      </c>
      <c r="Q732" s="144"/>
      <c r="R732" s="154"/>
      <c r="W732" s="54" t="str">
        <f t="shared" si="170"/>
        <v>mkckdvol -dev IBM.2107-75KYB71 -extpool P0 -cap 65520 -eam rotateexts -sam ese -name ckd_KYB71_#h B801-B8DF</v>
      </c>
    </row>
    <row r="733" spans="1:27" x14ac:dyDescent="0.2">
      <c r="A733" s="56" t="s">
        <v>15</v>
      </c>
      <c r="B733" s="56" t="s">
        <v>16</v>
      </c>
      <c r="C733" s="57" t="s">
        <v>17</v>
      </c>
      <c r="D733" s="58">
        <v>1</v>
      </c>
      <c r="E733" s="147">
        <f>SUM(D733:D734)</f>
        <v>222</v>
      </c>
      <c r="F733" s="149" t="s">
        <v>100</v>
      </c>
      <c r="G733" s="59" t="str">
        <f t="shared" si="173"/>
        <v>B900-B900</v>
      </c>
      <c r="H733" s="58" t="str">
        <f>DEC2HEX(HEX2DEC(H731)+256)</f>
        <v>B900</v>
      </c>
      <c r="I733" s="58" t="str">
        <f>DEC2HEX(HEX2DEC(I731)+256)</f>
        <v>B900</v>
      </c>
      <c r="J733" s="149" t="s">
        <v>134</v>
      </c>
      <c r="K733" s="147" t="s">
        <v>133</v>
      </c>
      <c r="L733" s="147">
        <f>(HEX2DEC(K733)-HEX2DEC(J733))+1</f>
        <v>32</v>
      </c>
      <c r="M733" s="147" t="s">
        <v>132</v>
      </c>
      <c r="N733" s="60" t="s">
        <v>41</v>
      </c>
      <c r="O733" s="59" t="s">
        <v>16</v>
      </c>
      <c r="P733" s="61">
        <f t="shared" si="169"/>
        <v>0.88</v>
      </c>
      <c r="Q733" s="143">
        <f>SUM(P733:P734)</f>
        <v>11463.179999999998</v>
      </c>
      <c r="R733" s="153" t="s">
        <v>214</v>
      </c>
      <c r="W733" s="54" t="str">
        <f t="shared" si="170"/>
        <v>mkckdvol -dev IBM.2107-75KYB71 -extpool P1 -cap 1113 -eam rotateexts -sam ese -name ckd_KYB71_#h B900-B900</v>
      </c>
    </row>
    <row r="734" spans="1:27" x14ac:dyDescent="0.2">
      <c r="A734" s="56" t="s">
        <v>15</v>
      </c>
      <c r="B734" s="56" t="s">
        <v>23</v>
      </c>
      <c r="C734" s="57" t="s">
        <v>24</v>
      </c>
      <c r="D734" s="97">
        <v>221</v>
      </c>
      <c r="E734" s="148"/>
      <c r="F734" s="150"/>
      <c r="G734" s="59" t="str">
        <f t="shared" si="173"/>
        <v>B901-B9DD</v>
      </c>
      <c r="H734" s="58" t="str">
        <f>DEC2HEX(HEX2DEC(I733)+1)</f>
        <v>B901</v>
      </c>
      <c r="I734" s="58" t="str">
        <f>DEC2HEX(HEX2DEC(H734)+D734-1)</f>
        <v>B9DD</v>
      </c>
      <c r="J734" s="150"/>
      <c r="K734" s="152"/>
      <c r="L734" s="152"/>
      <c r="M734" s="152"/>
      <c r="N734" s="60" t="s">
        <v>41</v>
      </c>
      <c r="O734" s="62">
        <v>1</v>
      </c>
      <c r="P734" s="61">
        <f t="shared" si="169"/>
        <v>11462.3</v>
      </c>
      <c r="Q734" s="144"/>
      <c r="R734" s="154"/>
      <c r="W734" s="54" t="str">
        <f t="shared" si="170"/>
        <v>mkckdvol -dev IBM.2107-75KYB71 -extpool P1 -cap 65520 -eam rotateexts -sam ese -name ckd_KYB71_#h B901-B9DD</v>
      </c>
    </row>
    <row r="735" spans="1:27" x14ac:dyDescent="0.2">
      <c r="A735" s="53"/>
      <c r="B735" s="65"/>
      <c r="C735" s="66"/>
      <c r="D735" s="67"/>
      <c r="E735" s="68"/>
      <c r="F735" s="69"/>
      <c r="G735" s="69"/>
      <c r="H735" s="67"/>
      <c r="I735" s="67"/>
      <c r="J735" s="70"/>
      <c r="K735" s="70"/>
      <c r="L735" s="71"/>
      <c r="M735" s="70"/>
      <c r="N735" s="69"/>
      <c r="O735" s="71"/>
      <c r="P735" s="72"/>
      <c r="Q735" s="72"/>
      <c r="R735" s="73"/>
    </row>
    <row r="736" spans="1:27" x14ac:dyDescent="0.2">
      <c r="A736" s="74"/>
      <c r="B736" s="75"/>
      <c r="C736" s="76"/>
      <c r="D736" s="77"/>
      <c r="E736" s="78"/>
      <c r="F736" s="79"/>
      <c r="G736" s="79"/>
      <c r="H736" s="77"/>
      <c r="I736" s="77"/>
      <c r="J736" s="80"/>
      <c r="K736" s="80"/>
      <c r="L736" s="81"/>
      <c r="M736" s="80"/>
      <c r="N736" s="79"/>
      <c r="O736" s="81"/>
      <c r="P736" s="82"/>
      <c r="Q736" s="82"/>
      <c r="R736" s="83"/>
      <c r="W736" s="54" t="str">
        <f t="shared" ref="W736:W787" si="178">CONCATENATE("mkaliasvol -dev IBM.2107-75",$S$1," -base ",X736," -order increment -qty 2 ",Y736,"E0")</f>
        <v>mkaliasvol -dev IBM.2107-75KYB71 -base 6000-600F -order increment -qty 2 60E0</v>
      </c>
      <c r="X736" s="53" t="str">
        <f t="shared" ref="X736:X787" si="179">CONCATENATE(Y736,"00","-",Y736,"0F")</f>
        <v>6000-600F</v>
      </c>
      <c r="Y736" s="53" t="s">
        <v>102</v>
      </c>
      <c r="Z736" s="53" t="s">
        <v>130</v>
      </c>
      <c r="AA736" s="54" t="str">
        <f t="shared" ref="AA736:AA787" si="180">CONCATENATE("mklcu -dev IBM.2107-75",$S$1," -qty 1 -id ",Y736," -ss ",Y736,Z736)</f>
        <v>mklcu -dev IBM.2107-75KYB71 -qty 1 -id 60 -ss 600E</v>
      </c>
    </row>
    <row r="737" spans="1:27" ht="12.75" thickBot="1" x14ac:dyDescent="0.25">
      <c r="A737" s="84" t="s">
        <v>42</v>
      </c>
      <c r="C737" s="86" t="s">
        <v>41</v>
      </c>
      <c r="D737" s="87" t="s">
        <v>31</v>
      </c>
      <c r="F737" s="46"/>
      <c r="G737" s="46"/>
      <c r="I737" s="85"/>
      <c r="J737" s="88"/>
      <c r="K737" s="88"/>
      <c r="N737" s="53" t="s">
        <v>32</v>
      </c>
      <c r="P737" s="89" t="s">
        <v>44</v>
      </c>
      <c r="Q737" s="90" t="s">
        <v>46</v>
      </c>
      <c r="R737" s="83"/>
      <c r="W737" s="54" t="str">
        <f t="shared" si="178"/>
        <v>mkaliasvol -dev IBM.2107-75KYB71 -base 6100-610F -order increment -qty 2 61E0</v>
      </c>
      <c r="X737" s="53" t="str">
        <f t="shared" si="179"/>
        <v>6100-610F</v>
      </c>
      <c r="Y737" s="53" t="s">
        <v>103</v>
      </c>
      <c r="Z737" s="53" t="s">
        <v>130</v>
      </c>
      <c r="AA737" s="54" t="str">
        <f t="shared" si="180"/>
        <v>mklcu -dev IBM.2107-75KYB71 -qty 1 -id 61 -ss 610E</v>
      </c>
    </row>
    <row r="738" spans="1:27" ht="12.75" thickTop="1" x14ac:dyDescent="0.2">
      <c r="A738" s="91" t="s">
        <v>33</v>
      </c>
      <c r="C738" s="92">
        <f>SUMIFS($D$2:$D$245,$B$2:$B$245,"1",$N$2:$N$245, "Hybrid")</f>
        <v>26</v>
      </c>
      <c r="D738" s="93">
        <f>C738*1</f>
        <v>26</v>
      </c>
      <c r="E738" s="93"/>
      <c r="F738" s="92"/>
      <c r="G738" s="92"/>
      <c r="H738" s="92"/>
      <c r="I738" s="93"/>
      <c r="J738" s="93"/>
      <c r="K738" s="93"/>
      <c r="N738" s="63">
        <f t="shared" ref="N738:N743" si="181">C738</f>
        <v>26</v>
      </c>
      <c r="P738" s="89">
        <f>SUMIFS($P$2:$P$245,$B$2:$B$245,"1")</f>
        <v>22.88</v>
      </c>
      <c r="Q738" s="54">
        <f t="shared" ref="Q738:Q743" si="182">ROUND((P738/1024),2)</f>
        <v>0.02</v>
      </c>
      <c r="R738" s="83"/>
      <c r="W738" s="54" t="str">
        <f t="shared" si="178"/>
        <v>mkaliasvol -dev IBM.2107-75KYB71 -base 6200-620F -order increment -qty 2 62E0</v>
      </c>
      <c r="X738" s="53" t="str">
        <f t="shared" si="179"/>
        <v>6200-620F</v>
      </c>
      <c r="Y738" s="53" t="s">
        <v>104</v>
      </c>
      <c r="Z738" s="53" t="s">
        <v>130</v>
      </c>
      <c r="AA738" s="54" t="str">
        <f t="shared" si="180"/>
        <v>mklcu -dev IBM.2107-75KYB71 -qty 1 -id 62 -ss 620E</v>
      </c>
    </row>
    <row r="739" spans="1:27" x14ac:dyDescent="0.2">
      <c r="A739" s="91" t="s">
        <v>34</v>
      </c>
      <c r="C739" s="92">
        <f>SUMIFS($D$2:$D$245,$B$2:$B$245,"3",$N$2:$N$245, "Hybrid")</f>
        <v>480</v>
      </c>
      <c r="D739" s="93">
        <f>C739*3</f>
        <v>1440</v>
      </c>
      <c r="E739" s="93"/>
      <c r="F739" s="92"/>
      <c r="G739" s="92"/>
      <c r="H739" s="92"/>
      <c r="I739" s="93"/>
      <c r="J739" s="93"/>
      <c r="K739" s="93"/>
      <c r="N739" s="63">
        <f t="shared" si="181"/>
        <v>480</v>
      </c>
      <c r="P739" s="89">
        <f>SUMIFS($P$2:$P$245,$B$2:$B$245,"3")</f>
        <v>1268.6399999999996</v>
      </c>
      <c r="Q739" s="54">
        <f t="shared" si="182"/>
        <v>1.24</v>
      </c>
      <c r="R739" s="83"/>
      <c r="W739" s="54" t="str">
        <f t="shared" si="178"/>
        <v>mkaliasvol -dev IBM.2107-75KYB71 -base 6300-630F -order increment -qty 2 63E0</v>
      </c>
      <c r="X739" s="53" t="str">
        <f t="shared" si="179"/>
        <v>6300-630F</v>
      </c>
      <c r="Y739" s="53" t="s">
        <v>105</v>
      </c>
      <c r="Z739" s="53" t="s">
        <v>130</v>
      </c>
      <c r="AA739" s="54" t="str">
        <f t="shared" si="180"/>
        <v>mklcu -dev IBM.2107-75KYB71 -qty 1 -id 63 -ss 630E</v>
      </c>
    </row>
    <row r="740" spans="1:27" x14ac:dyDescent="0.2">
      <c r="A740" s="91" t="s">
        <v>35</v>
      </c>
      <c r="C740" s="92">
        <f>SUMIFS($D$2:$D$245,$B$2:$B$245,"9",$N$2:$N$245, "Hybrid")</f>
        <v>600</v>
      </c>
      <c r="D740" s="93">
        <f>C740*9</f>
        <v>5400</v>
      </c>
      <c r="E740" s="93"/>
      <c r="F740" s="92"/>
      <c r="G740" s="92"/>
      <c r="H740" s="92"/>
      <c r="I740" s="93"/>
      <c r="J740" s="93"/>
      <c r="K740" s="93"/>
      <c r="N740" s="63">
        <f t="shared" si="181"/>
        <v>600</v>
      </c>
      <c r="P740" s="89">
        <f>SUMIFS($P$2:$P$245,$B$2:$B$245,"9")</f>
        <v>4757.7599999999975</v>
      </c>
      <c r="Q740" s="54">
        <f t="shared" si="182"/>
        <v>4.6500000000000004</v>
      </c>
      <c r="R740" s="83"/>
      <c r="W740" s="54" t="str">
        <f t="shared" si="178"/>
        <v>mkaliasvol -dev IBM.2107-75KYB71 -base 6400-640F -order increment -qty 2 64E0</v>
      </c>
      <c r="X740" s="53" t="str">
        <f t="shared" si="179"/>
        <v>6400-640F</v>
      </c>
      <c r="Y740" s="53" t="s">
        <v>106</v>
      </c>
      <c r="Z740" s="53" t="s">
        <v>130</v>
      </c>
      <c r="AA740" s="54" t="str">
        <f t="shared" si="180"/>
        <v>mklcu -dev IBM.2107-75KYB71 -qty 1 -id 64 -ss 640E</v>
      </c>
    </row>
    <row r="741" spans="1:27" x14ac:dyDescent="0.2">
      <c r="A741" s="91" t="s">
        <v>36</v>
      </c>
      <c r="C741" s="92">
        <f>SUMIFS($D$2:$D$245,$B$2:$B$245,"27",$N$2:$N$245, "Hybrid")</f>
        <v>1560</v>
      </c>
      <c r="D741" s="93">
        <f>C741*30</f>
        <v>46800</v>
      </c>
      <c r="E741" s="93"/>
      <c r="F741" s="92"/>
      <c r="G741" s="92"/>
      <c r="H741" s="92"/>
      <c r="I741" s="93"/>
      <c r="J741" s="93"/>
      <c r="K741" s="93"/>
      <c r="N741" s="63">
        <f t="shared" si="181"/>
        <v>1560</v>
      </c>
      <c r="P741" s="89">
        <f>SUMIFS($P$2:$P$245,$B$2:$B$245,"27")</f>
        <v>40455.120000000003</v>
      </c>
      <c r="Q741" s="54">
        <f t="shared" si="182"/>
        <v>39.51</v>
      </c>
      <c r="R741" s="83"/>
      <c r="W741" s="54" t="str">
        <f t="shared" si="178"/>
        <v>mkaliasvol -dev IBM.2107-75KYB71 -base 6500-650F -order increment -qty 2 65E0</v>
      </c>
      <c r="X741" s="53" t="str">
        <f t="shared" si="179"/>
        <v>6500-650F</v>
      </c>
      <c r="Y741" s="53" t="s">
        <v>107</v>
      </c>
      <c r="Z741" s="53" t="s">
        <v>130</v>
      </c>
      <c r="AA741" s="54" t="str">
        <f t="shared" si="180"/>
        <v>mklcu -dev IBM.2107-75KYB71 -qty 1 -id 65 -ss 650E</v>
      </c>
    </row>
    <row r="742" spans="1:27" x14ac:dyDescent="0.2">
      <c r="A742" s="91" t="s">
        <v>37</v>
      </c>
      <c r="C742" s="92">
        <f>SUMIFS($D$2:$D$245,$B$2:$B$245,"54",$N$2:$N$245, "Hybrid")</f>
        <v>2964</v>
      </c>
      <c r="D742" s="93">
        <f>C742*59</f>
        <v>174876</v>
      </c>
      <c r="E742" s="93"/>
      <c r="F742" s="92"/>
      <c r="G742" s="92"/>
      <c r="H742" s="92"/>
      <c r="I742" s="93"/>
      <c r="J742" s="93"/>
      <c r="K742" s="93"/>
      <c r="N742" s="63">
        <f t="shared" si="181"/>
        <v>2964</v>
      </c>
      <c r="P742" s="89">
        <f>SUMIFS($P$2:$P$245,$B$2:$B$245,"54")</f>
        <v>153729.77999999991</v>
      </c>
      <c r="Q742" s="54">
        <f t="shared" si="182"/>
        <v>150.13</v>
      </c>
      <c r="R742" s="83"/>
      <c r="W742" s="54" t="str">
        <f t="shared" si="178"/>
        <v>mkaliasvol -dev IBM.2107-75KYB71 -base 6600-660F -order increment -qty 2 66E0</v>
      </c>
      <c r="X742" s="53" t="str">
        <f t="shared" si="179"/>
        <v>6600-660F</v>
      </c>
      <c r="Y742" s="53" t="s">
        <v>108</v>
      </c>
      <c r="Z742" s="53" t="s">
        <v>130</v>
      </c>
      <c r="AA742" s="54" t="str">
        <f t="shared" si="180"/>
        <v>mklcu -dev IBM.2107-75KYB71 -qty 1 -id 66 -ss 660E</v>
      </c>
    </row>
    <row r="743" spans="1:27" x14ac:dyDescent="0.2">
      <c r="A743" s="91" t="s">
        <v>38</v>
      </c>
      <c r="C743" s="92">
        <f>SUMIFS($D$2:$D$245,$B$2:$B$245,"EAV",$N$2:$N$245, "Hybrid")</f>
        <v>144</v>
      </c>
      <c r="D743" s="93">
        <f>C743*236</f>
        <v>33984</v>
      </c>
      <c r="H743" s="88"/>
      <c r="I743" s="63"/>
      <c r="N743" s="63">
        <f t="shared" si="181"/>
        <v>144</v>
      </c>
      <c r="P743" s="89">
        <f>SUMIFS($P$2:$P$245,$B$2:$B$245,"EAV")</f>
        <v>29941.439999999981</v>
      </c>
      <c r="Q743" s="54">
        <f t="shared" si="182"/>
        <v>29.24</v>
      </c>
      <c r="R743" s="83"/>
      <c r="W743" s="54" t="str">
        <f t="shared" si="178"/>
        <v>mkaliasvol -dev IBM.2107-75KYB71 -base 6700-670F -order increment -qty 2 67E0</v>
      </c>
      <c r="X743" s="53" t="str">
        <f t="shared" si="179"/>
        <v>6700-670F</v>
      </c>
      <c r="Y743" s="53" t="s">
        <v>109</v>
      </c>
      <c r="Z743" s="53" t="s">
        <v>130</v>
      </c>
      <c r="AA743" s="54" t="str">
        <f t="shared" si="180"/>
        <v>mklcu -dev IBM.2107-75KYB71 -qty 1 -id 67 -ss 670E</v>
      </c>
    </row>
    <row r="744" spans="1:27" x14ac:dyDescent="0.2">
      <c r="A744" s="91" t="s">
        <v>39</v>
      </c>
      <c r="C744" s="93">
        <f>SUM(C738:C743)</f>
        <v>5774</v>
      </c>
      <c r="D744" s="93">
        <f>SUM(D738:D743)</f>
        <v>262526</v>
      </c>
      <c r="E744" s="92"/>
      <c r="F744" s="92"/>
      <c r="G744" s="92"/>
      <c r="H744" s="92"/>
      <c r="I744" s="92"/>
      <c r="J744" s="93"/>
      <c r="K744" s="93"/>
      <c r="N744" s="63">
        <f>SUM(N738:N743)</f>
        <v>5774</v>
      </c>
      <c r="P744" s="54">
        <f>SUM(P738:P742)</f>
        <v>200234.17999999991</v>
      </c>
      <c r="Q744" s="54">
        <f>SUM(Q738:Q743)</f>
        <v>224.79000000000002</v>
      </c>
      <c r="R744" s="83"/>
      <c r="W744" s="54" t="str">
        <f t="shared" si="178"/>
        <v>mkaliasvol -dev IBM.2107-75KYB71 -base 6800-680F -order increment -qty 2 68E0</v>
      </c>
      <c r="X744" s="53" t="str">
        <f t="shared" si="179"/>
        <v>6800-680F</v>
      </c>
      <c r="Y744" s="53" t="s">
        <v>110</v>
      </c>
      <c r="Z744" s="53" t="s">
        <v>130</v>
      </c>
      <c r="AA744" s="54" t="str">
        <f t="shared" si="180"/>
        <v>mklcu -dev IBM.2107-75KYB71 -qty 1 -id 68 -ss 680E</v>
      </c>
    </row>
    <row r="745" spans="1:27" x14ac:dyDescent="0.2">
      <c r="Q745" s="82"/>
      <c r="R745" s="83"/>
      <c r="W745" s="54" t="str">
        <f t="shared" si="178"/>
        <v>mkaliasvol -dev IBM.2107-75KYB71 -base 6900-690F -order increment -qty 2 69E0</v>
      </c>
      <c r="X745" s="53" t="str">
        <f t="shared" si="179"/>
        <v>6900-690F</v>
      </c>
      <c r="Y745" s="53" t="s">
        <v>111</v>
      </c>
      <c r="Z745" s="53" t="s">
        <v>130</v>
      </c>
      <c r="AA745" s="54" t="str">
        <f t="shared" si="180"/>
        <v>mklcu -dev IBM.2107-75KYB71 -qty 1 -id 69 -ss 690E</v>
      </c>
    </row>
    <row r="746" spans="1:27" x14ac:dyDescent="0.2">
      <c r="A746" s="64" t="s">
        <v>131</v>
      </c>
      <c r="P746" s="54" t="e">
        <f>#REF!+#REF!</f>
        <v>#REF!</v>
      </c>
      <c r="Q746" s="90" t="e">
        <f>P746/1024</f>
        <v>#REF!</v>
      </c>
      <c r="R746" s="83"/>
      <c r="W746" s="54" t="str">
        <f t="shared" si="178"/>
        <v>mkaliasvol -dev IBM.2107-75KYB71 -base 6A00-6A0F -order increment -qty 2 6AE0</v>
      </c>
      <c r="X746" s="53" t="str">
        <f t="shared" si="179"/>
        <v>6A00-6A0F</v>
      </c>
      <c r="Y746" s="53" t="s">
        <v>112</v>
      </c>
      <c r="Z746" s="53" t="s">
        <v>130</v>
      </c>
      <c r="AA746" s="54" t="str">
        <f t="shared" si="180"/>
        <v>mklcu -dev IBM.2107-75KYB71 -qty 1 -id 6A -ss 6A0E</v>
      </c>
    </row>
    <row r="747" spans="1:27" x14ac:dyDescent="0.2">
      <c r="A747" s="63"/>
      <c r="B747" s="63"/>
      <c r="C747" s="63"/>
      <c r="D747" s="63"/>
      <c r="E747" s="63"/>
      <c r="F747" s="63"/>
      <c r="G747" s="63"/>
      <c r="H747" s="63"/>
      <c r="I747" s="63"/>
      <c r="M747" s="63"/>
      <c r="N747" s="63"/>
      <c r="O747" s="63"/>
      <c r="P747" s="63"/>
      <c r="R747" s="94"/>
      <c r="W747" s="54" t="str">
        <f t="shared" si="178"/>
        <v>mkaliasvol -dev IBM.2107-75KYB71 -base 6B00-6B0F -order increment -qty 2 6BE0</v>
      </c>
      <c r="X747" s="53" t="str">
        <f t="shared" si="179"/>
        <v>6B00-6B0F</v>
      </c>
      <c r="Y747" s="53" t="s">
        <v>113</v>
      </c>
      <c r="Z747" s="53" t="s">
        <v>130</v>
      </c>
      <c r="AA747" s="54" t="str">
        <f t="shared" si="180"/>
        <v>mklcu -dev IBM.2107-75KYB71 -qty 1 -id 6B -ss 6B0E</v>
      </c>
    </row>
    <row r="748" spans="1:27" x14ac:dyDescent="0.2">
      <c r="A748" s="63"/>
      <c r="B748" s="63"/>
      <c r="C748" s="63"/>
      <c r="D748" s="63"/>
      <c r="E748" s="63"/>
      <c r="F748" s="63"/>
      <c r="G748" s="63"/>
      <c r="H748" s="63"/>
      <c r="I748" s="63"/>
      <c r="M748" s="63"/>
      <c r="N748" s="63"/>
      <c r="O748" s="63"/>
      <c r="P748" s="95" t="s">
        <v>43</v>
      </c>
      <c r="Q748" s="54" t="e">
        <f>Q744+Q746</f>
        <v>#REF!</v>
      </c>
      <c r="R748" s="96"/>
      <c r="W748" s="54" t="str">
        <f t="shared" si="178"/>
        <v>mkaliasvol -dev IBM.2107-75KYB71 -base 6C00-6C0F -order increment -qty 2 6CE0</v>
      </c>
      <c r="X748" s="53" t="str">
        <f t="shared" si="179"/>
        <v>6C00-6C0F</v>
      </c>
      <c r="Y748" s="53" t="s">
        <v>114</v>
      </c>
      <c r="Z748" s="53" t="s">
        <v>130</v>
      </c>
      <c r="AA748" s="54" t="str">
        <f t="shared" si="180"/>
        <v>mklcu -dev IBM.2107-75KYB71 -qty 1 -id 6C -ss 6C0E</v>
      </c>
    </row>
    <row r="749" spans="1:27" x14ac:dyDescent="0.2">
      <c r="W749" s="54" t="str">
        <f t="shared" si="178"/>
        <v>mkaliasvol -dev IBM.2107-75KYB71 -base 6D00-6D0F -order increment -qty 2 6DE0</v>
      </c>
      <c r="X749" s="53" t="str">
        <f t="shared" si="179"/>
        <v>6D00-6D0F</v>
      </c>
      <c r="Y749" s="53" t="s">
        <v>115</v>
      </c>
      <c r="Z749" s="53" t="s">
        <v>130</v>
      </c>
      <c r="AA749" s="54" t="str">
        <f t="shared" si="180"/>
        <v>mklcu -dev IBM.2107-75KYB71 -qty 1 -id 6D -ss 6D0E</v>
      </c>
    </row>
    <row r="750" spans="1:27" x14ac:dyDescent="0.2">
      <c r="W750" s="54" t="str">
        <f t="shared" si="178"/>
        <v>mkaliasvol -dev IBM.2107-75KYB71 -base 6E00-6E0F -order increment -qty 2 6EE0</v>
      </c>
      <c r="X750" s="53" t="str">
        <f t="shared" si="179"/>
        <v>6E00-6E0F</v>
      </c>
      <c r="Y750" s="53" t="s">
        <v>116</v>
      </c>
      <c r="Z750" s="53" t="s">
        <v>130</v>
      </c>
      <c r="AA750" s="54" t="str">
        <f t="shared" si="180"/>
        <v>mklcu -dev IBM.2107-75KYB71 -qty 1 -id 6E -ss 6E0E</v>
      </c>
    </row>
    <row r="751" spans="1:27" x14ac:dyDescent="0.2">
      <c r="W751" s="54" t="str">
        <f t="shared" si="178"/>
        <v>mkaliasvol -dev IBM.2107-75KYB71 -base 6F00-6F0F -order increment -qty 2 6FE0</v>
      </c>
      <c r="X751" s="53" t="str">
        <f t="shared" si="179"/>
        <v>6F00-6F0F</v>
      </c>
      <c r="Y751" s="53" t="s">
        <v>117</v>
      </c>
      <c r="Z751" s="53" t="s">
        <v>130</v>
      </c>
      <c r="AA751" s="54" t="str">
        <f t="shared" si="180"/>
        <v>mklcu -dev IBM.2107-75KYB71 -qty 1 -id 6F -ss 6F0E</v>
      </c>
    </row>
    <row r="752" spans="1:27" x14ac:dyDescent="0.2">
      <c r="W752" s="54" t="str">
        <f t="shared" si="178"/>
        <v>mkaliasvol -dev IBM.2107-75KYB71 -base 7000-700F -order increment -qty 2 70E0</v>
      </c>
      <c r="X752" s="53" t="str">
        <f t="shared" si="179"/>
        <v>7000-700F</v>
      </c>
      <c r="Y752" s="53" t="s">
        <v>76</v>
      </c>
      <c r="Z752" s="53" t="s">
        <v>130</v>
      </c>
      <c r="AA752" s="54" t="str">
        <f t="shared" si="180"/>
        <v>mklcu -dev IBM.2107-75KYB71 -qty 1 -id 70 -ss 700E</v>
      </c>
    </row>
    <row r="753" spans="23:27" x14ac:dyDescent="0.2">
      <c r="W753" s="54" t="str">
        <f t="shared" si="178"/>
        <v>mkaliasvol -dev IBM.2107-75KYB71 -base 7100-710F -order increment -qty 2 71E0</v>
      </c>
      <c r="X753" s="53" t="str">
        <f t="shared" si="179"/>
        <v>7100-710F</v>
      </c>
      <c r="Y753" s="53" t="s">
        <v>77</v>
      </c>
      <c r="Z753" s="53" t="s">
        <v>130</v>
      </c>
      <c r="AA753" s="54" t="str">
        <f t="shared" si="180"/>
        <v>mklcu -dev IBM.2107-75KYB71 -qty 1 -id 71 -ss 710E</v>
      </c>
    </row>
    <row r="754" spans="23:27" x14ac:dyDescent="0.2">
      <c r="W754" s="54" t="str">
        <f t="shared" si="178"/>
        <v>mkaliasvol -dev IBM.2107-75KYB71 -base 7200-720F -order increment -qty 2 72E0</v>
      </c>
      <c r="X754" s="53" t="str">
        <f t="shared" si="179"/>
        <v>7200-720F</v>
      </c>
      <c r="Y754" s="53" t="s">
        <v>78</v>
      </c>
      <c r="Z754" s="53" t="s">
        <v>130</v>
      </c>
      <c r="AA754" s="54" t="str">
        <f t="shared" si="180"/>
        <v>mklcu -dev IBM.2107-75KYB71 -qty 1 -id 72 -ss 720E</v>
      </c>
    </row>
    <row r="755" spans="23:27" x14ac:dyDescent="0.2">
      <c r="W755" s="54" t="str">
        <f t="shared" si="178"/>
        <v>mkaliasvol -dev IBM.2107-75KYB71 -base 7300-730F -order increment -qty 2 73E0</v>
      </c>
      <c r="X755" s="53" t="str">
        <f t="shared" si="179"/>
        <v>7300-730F</v>
      </c>
      <c r="Y755" s="53" t="s">
        <v>79</v>
      </c>
      <c r="Z755" s="53" t="s">
        <v>130</v>
      </c>
      <c r="AA755" s="54" t="str">
        <f t="shared" si="180"/>
        <v>mklcu -dev IBM.2107-75KYB71 -qty 1 -id 73 -ss 730E</v>
      </c>
    </row>
    <row r="756" spans="23:27" x14ac:dyDescent="0.2">
      <c r="W756" s="54" t="str">
        <f t="shared" si="178"/>
        <v>mkaliasvol -dev IBM.2107-75KYB71 -base 7400-740F -order increment -qty 2 74E0</v>
      </c>
      <c r="X756" s="53" t="str">
        <f t="shared" si="179"/>
        <v>7400-740F</v>
      </c>
      <c r="Y756" s="53" t="s">
        <v>80</v>
      </c>
      <c r="Z756" s="53" t="s">
        <v>130</v>
      </c>
      <c r="AA756" s="54" t="str">
        <f t="shared" si="180"/>
        <v>mklcu -dev IBM.2107-75KYB71 -qty 1 -id 74 -ss 740E</v>
      </c>
    </row>
    <row r="757" spans="23:27" x14ac:dyDescent="0.2">
      <c r="W757" s="54" t="str">
        <f t="shared" si="178"/>
        <v>mkaliasvol -dev IBM.2107-75KYB71 -base 7500-750F -order increment -qty 2 75E0</v>
      </c>
      <c r="X757" s="53" t="str">
        <f t="shared" si="179"/>
        <v>7500-750F</v>
      </c>
      <c r="Y757" s="53" t="s">
        <v>81</v>
      </c>
      <c r="Z757" s="53" t="s">
        <v>130</v>
      </c>
      <c r="AA757" s="54" t="str">
        <f t="shared" si="180"/>
        <v>mklcu -dev IBM.2107-75KYB71 -qty 1 -id 75 -ss 750E</v>
      </c>
    </row>
    <row r="758" spans="23:27" x14ac:dyDescent="0.2">
      <c r="W758" s="54" t="str">
        <f t="shared" si="178"/>
        <v>mkaliasvol -dev IBM.2107-75KYB71 -base 7600-760F -order increment -qty 2 76E0</v>
      </c>
      <c r="X758" s="53" t="str">
        <f t="shared" si="179"/>
        <v>7600-760F</v>
      </c>
      <c r="Y758" s="53" t="s">
        <v>82</v>
      </c>
      <c r="Z758" s="53" t="s">
        <v>130</v>
      </c>
      <c r="AA758" s="54" t="str">
        <f t="shared" si="180"/>
        <v>mklcu -dev IBM.2107-75KYB71 -qty 1 -id 76 -ss 760E</v>
      </c>
    </row>
    <row r="759" spans="23:27" x14ac:dyDescent="0.2">
      <c r="W759" s="54" t="str">
        <f t="shared" si="178"/>
        <v>mkaliasvol -dev IBM.2107-75KYB71 -base 7700-770F -order increment -qty 2 77E0</v>
      </c>
      <c r="X759" s="53" t="str">
        <f t="shared" si="179"/>
        <v>7700-770F</v>
      </c>
      <c r="Y759" s="53" t="s">
        <v>83</v>
      </c>
      <c r="Z759" s="53" t="s">
        <v>130</v>
      </c>
      <c r="AA759" s="54" t="str">
        <f t="shared" si="180"/>
        <v>mklcu -dev IBM.2107-75KYB71 -qty 1 -id 77 -ss 770E</v>
      </c>
    </row>
    <row r="760" spans="23:27" x14ac:dyDescent="0.2">
      <c r="W760" s="54" t="str">
        <f t="shared" si="178"/>
        <v>mkaliasvol -dev IBM.2107-75KYB71 -base 7800-780F -order increment -qty 2 78E0</v>
      </c>
      <c r="X760" s="53" t="str">
        <f t="shared" si="179"/>
        <v>7800-780F</v>
      </c>
      <c r="Y760" s="53" t="s">
        <v>118</v>
      </c>
      <c r="Z760" s="53" t="s">
        <v>130</v>
      </c>
      <c r="AA760" s="54" t="str">
        <f t="shared" si="180"/>
        <v>mklcu -dev IBM.2107-75KYB71 -qty 1 -id 78 -ss 780E</v>
      </c>
    </row>
    <row r="761" spans="23:27" x14ac:dyDescent="0.2">
      <c r="W761" s="54" t="str">
        <f t="shared" si="178"/>
        <v>mkaliasvol -dev IBM.2107-75KYB71 -base 7900-790F -order increment -qty 2 79E0</v>
      </c>
      <c r="X761" s="53" t="str">
        <f t="shared" si="179"/>
        <v>7900-790F</v>
      </c>
      <c r="Y761" s="53" t="s">
        <v>119</v>
      </c>
      <c r="Z761" s="53" t="s">
        <v>130</v>
      </c>
      <c r="AA761" s="54" t="str">
        <f t="shared" si="180"/>
        <v>mklcu -dev IBM.2107-75KYB71 -qty 1 -id 79 -ss 790E</v>
      </c>
    </row>
    <row r="762" spans="23:27" x14ac:dyDescent="0.2">
      <c r="W762" s="54" t="str">
        <f t="shared" si="178"/>
        <v>mkaliasvol -dev IBM.2107-75KYB71 -base A000-A00F -order increment -qty 2 A0E0</v>
      </c>
      <c r="X762" s="53" t="str">
        <f t="shared" si="179"/>
        <v>A000-A00F</v>
      </c>
      <c r="Y762" s="53" t="s">
        <v>84</v>
      </c>
      <c r="Z762" s="53" t="s">
        <v>130</v>
      </c>
      <c r="AA762" s="54" t="str">
        <f t="shared" si="180"/>
        <v>mklcu -dev IBM.2107-75KYB71 -qty 1 -id A0 -ss A00E</v>
      </c>
    </row>
    <row r="763" spans="23:27" x14ac:dyDescent="0.2">
      <c r="W763" s="54" t="str">
        <f t="shared" si="178"/>
        <v>mkaliasvol -dev IBM.2107-75KYB71 -base A100-A10F -order increment -qty 2 A1E0</v>
      </c>
      <c r="X763" s="53" t="str">
        <f t="shared" si="179"/>
        <v>A100-A10F</v>
      </c>
      <c r="Y763" s="53" t="s">
        <v>85</v>
      </c>
      <c r="Z763" s="53" t="s">
        <v>130</v>
      </c>
      <c r="AA763" s="54" t="str">
        <f t="shared" si="180"/>
        <v>mklcu -dev IBM.2107-75KYB71 -qty 1 -id A1 -ss A10E</v>
      </c>
    </row>
    <row r="764" spans="23:27" x14ac:dyDescent="0.2">
      <c r="W764" s="54" t="str">
        <f t="shared" si="178"/>
        <v>mkaliasvol -dev IBM.2107-75KYB71 -base A200-A20F -order increment -qty 2 A2E0</v>
      </c>
      <c r="X764" s="53" t="str">
        <f t="shared" si="179"/>
        <v>A200-A20F</v>
      </c>
      <c r="Y764" s="53" t="s">
        <v>86</v>
      </c>
      <c r="Z764" s="53" t="s">
        <v>130</v>
      </c>
      <c r="AA764" s="54" t="str">
        <f t="shared" si="180"/>
        <v>mklcu -dev IBM.2107-75KYB71 -qty 1 -id A2 -ss A20E</v>
      </c>
    </row>
    <row r="765" spans="23:27" x14ac:dyDescent="0.2">
      <c r="W765" s="54" t="str">
        <f t="shared" si="178"/>
        <v>mkaliasvol -dev IBM.2107-75KYB71 -base A300-A30F -order increment -qty 2 A3E0</v>
      </c>
      <c r="X765" s="53" t="str">
        <f t="shared" si="179"/>
        <v>A300-A30F</v>
      </c>
      <c r="Y765" s="53" t="s">
        <v>87</v>
      </c>
      <c r="Z765" s="53" t="s">
        <v>130</v>
      </c>
      <c r="AA765" s="54" t="str">
        <f t="shared" si="180"/>
        <v>mklcu -dev IBM.2107-75KYB71 -qty 1 -id A3 -ss A30E</v>
      </c>
    </row>
    <row r="766" spans="23:27" x14ac:dyDescent="0.2">
      <c r="W766" s="54" t="str">
        <f t="shared" si="178"/>
        <v>mkaliasvol -dev IBM.2107-75KYB71 -base A400-A40F -order increment -qty 2 A4E0</v>
      </c>
      <c r="X766" s="53" t="str">
        <f t="shared" si="179"/>
        <v>A400-A40F</v>
      </c>
      <c r="Y766" s="53" t="s">
        <v>88</v>
      </c>
      <c r="Z766" s="53" t="s">
        <v>130</v>
      </c>
      <c r="AA766" s="54" t="str">
        <f t="shared" si="180"/>
        <v>mklcu -dev IBM.2107-75KYB71 -qty 1 -id A4 -ss A40E</v>
      </c>
    </row>
    <row r="767" spans="23:27" x14ac:dyDescent="0.2">
      <c r="W767" s="54" t="str">
        <f t="shared" si="178"/>
        <v>mkaliasvol -dev IBM.2107-75KYB71 -base A500-A50F -order increment -qty 2 A5E0</v>
      </c>
      <c r="X767" s="53" t="str">
        <f t="shared" si="179"/>
        <v>A500-A50F</v>
      </c>
      <c r="Y767" s="53" t="s">
        <v>89</v>
      </c>
      <c r="Z767" s="53" t="s">
        <v>130</v>
      </c>
      <c r="AA767" s="54" t="str">
        <f t="shared" si="180"/>
        <v>mklcu -dev IBM.2107-75KYB71 -qty 1 -id A5 -ss A50E</v>
      </c>
    </row>
    <row r="768" spans="23:27" x14ac:dyDescent="0.2">
      <c r="W768" s="54" t="str">
        <f t="shared" si="178"/>
        <v>mkaliasvol -dev IBM.2107-75KYB71 -base A600-A60F -order increment -qty 2 A6E0</v>
      </c>
      <c r="X768" s="53" t="str">
        <f t="shared" si="179"/>
        <v>A600-A60F</v>
      </c>
      <c r="Y768" s="53" t="s">
        <v>90</v>
      </c>
      <c r="Z768" s="53" t="s">
        <v>130</v>
      </c>
      <c r="AA768" s="54" t="str">
        <f t="shared" si="180"/>
        <v>mklcu -dev IBM.2107-75KYB71 -qty 1 -id A6 -ss A60E</v>
      </c>
    </row>
    <row r="769" spans="23:27" x14ac:dyDescent="0.2">
      <c r="W769" s="54" t="str">
        <f t="shared" si="178"/>
        <v>mkaliasvol -dev IBM.2107-75KYB71 -base A700-A70F -order increment -qty 2 A7E0</v>
      </c>
      <c r="X769" s="53" t="str">
        <f t="shared" si="179"/>
        <v>A700-A70F</v>
      </c>
      <c r="Y769" s="53" t="s">
        <v>91</v>
      </c>
      <c r="Z769" s="53" t="s">
        <v>130</v>
      </c>
      <c r="AA769" s="54" t="str">
        <f t="shared" si="180"/>
        <v>mklcu -dev IBM.2107-75KYB71 -qty 1 -id A7 -ss A70E</v>
      </c>
    </row>
    <row r="770" spans="23:27" x14ac:dyDescent="0.2">
      <c r="W770" s="54" t="str">
        <f t="shared" si="178"/>
        <v>mkaliasvol -dev IBM.2107-75KYB71 -base A800-A80F -order increment -qty 2 A8E0</v>
      </c>
      <c r="X770" s="53" t="str">
        <f t="shared" si="179"/>
        <v>A800-A80F</v>
      </c>
      <c r="Y770" s="53" t="s">
        <v>92</v>
      </c>
      <c r="Z770" s="53" t="s">
        <v>130</v>
      </c>
      <c r="AA770" s="54" t="str">
        <f t="shared" si="180"/>
        <v>mklcu -dev IBM.2107-75KYB71 -qty 1 -id A8 -ss A80E</v>
      </c>
    </row>
    <row r="771" spans="23:27" x14ac:dyDescent="0.2">
      <c r="W771" s="54" t="str">
        <f t="shared" si="178"/>
        <v>mkaliasvol -dev IBM.2107-75KYB71 -base A900-A90F -order increment -qty 2 A9E0</v>
      </c>
      <c r="X771" s="53" t="str">
        <f t="shared" si="179"/>
        <v>A900-A90F</v>
      </c>
      <c r="Y771" s="53" t="s">
        <v>93</v>
      </c>
      <c r="Z771" s="53" t="s">
        <v>130</v>
      </c>
      <c r="AA771" s="54" t="str">
        <f t="shared" si="180"/>
        <v>mklcu -dev IBM.2107-75KYB71 -qty 1 -id A9 -ss A90E</v>
      </c>
    </row>
    <row r="772" spans="23:27" x14ac:dyDescent="0.2">
      <c r="W772" s="54" t="str">
        <f t="shared" si="178"/>
        <v>mkaliasvol -dev IBM.2107-75KYB71 -base AA00-AA0F -order increment -qty 2 AAE0</v>
      </c>
      <c r="X772" s="53" t="str">
        <f t="shared" si="179"/>
        <v>AA00-AA0F</v>
      </c>
      <c r="Y772" s="53" t="s">
        <v>94</v>
      </c>
      <c r="Z772" s="53" t="s">
        <v>130</v>
      </c>
      <c r="AA772" s="54" t="str">
        <f t="shared" si="180"/>
        <v>mklcu -dev IBM.2107-75KYB71 -qty 1 -id AA -ss AA0E</v>
      </c>
    </row>
    <row r="773" spans="23:27" x14ac:dyDescent="0.2">
      <c r="W773" s="54" t="str">
        <f t="shared" si="178"/>
        <v>mkaliasvol -dev IBM.2107-75KYB71 -base AB00-AB0F -order increment -qty 2 ABE0</v>
      </c>
      <c r="X773" s="53" t="str">
        <f t="shared" si="179"/>
        <v>AB00-AB0F</v>
      </c>
      <c r="Y773" s="53" t="s">
        <v>95</v>
      </c>
      <c r="Z773" s="53" t="s">
        <v>130</v>
      </c>
      <c r="AA773" s="54" t="str">
        <f t="shared" si="180"/>
        <v>mklcu -dev IBM.2107-75KYB71 -qty 1 -id AB -ss AB0E</v>
      </c>
    </row>
    <row r="774" spans="23:27" x14ac:dyDescent="0.2">
      <c r="W774" s="54" t="str">
        <f t="shared" si="178"/>
        <v>mkaliasvol -dev IBM.2107-75KYB71 -base AC00-AC0F -order increment -qty 2 ACE0</v>
      </c>
      <c r="X774" s="53" t="str">
        <f t="shared" si="179"/>
        <v>AC00-AC0F</v>
      </c>
      <c r="Y774" s="53" t="s">
        <v>96</v>
      </c>
      <c r="Z774" s="53" t="s">
        <v>130</v>
      </c>
      <c r="AA774" s="54" t="str">
        <f t="shared" si="180"/>
        <v>mklcu -dev IBM.2107-75KYB71 -qty 1 -id AC -ss AC0E</v>
      </c>
    </row>
    <row r="775" spans="23:27" x14ac:dyDescent="0.2">
      <c r="W775" s="54" t="str">
        <f t="shared" si="178"/>
        <v>mkaliasvol -dev IBM.2107-75KYB71 -base AD00-AD0F -order increment -qty 2 ADE0</v>
      </c>
      <c r="X775" s="53" t="str">
        <f t="shared" si="179"/>
        <v>AD00-AD0F</v>
      </c>
      <c r="Y775" s="53" t="s">
        <v>97</v>
      </c>
      <c r="Z775" s="53" t="s">
        <v>130</v>
      </c>
      <c r="AA775" s="54" t="str">
        <f t="shared" si="180"/>
        <v>mklcu -dev IBM.2107-75KYB71 -qty 1 -id AD -ss AD0E</v>
      </c>
    </row>
    <row r="776" spans="23:27" x14ac:dyDescent="0.2">
      <c r="W776" s="54" t="str">
        <f t="shared" si="178"/>
        <v>mkaliasvol -dev IBM.2107-75KYB71 -base AE00-AE0F -order increment -qty 2 AEE0</v>
      </c>
      <c r="X776" s="53" t="str">
        <f t="shared" si="179"/>
        <v>AE00-AE0F</v>
      </c>
      <c r="Y776" s="53" t="s">
        <v>98</v>
      </c>
      <c r="Z776" s="53" t="s">
        <v>130</v>
      </c>
      <c r="AA776" s="54" t="str">
        <f t="shared" si="180"/>
        <v>mklcu -dev IBM.2107-75KYB71 -qty 1 -id AE -ss AE0E</v>
      </c>
    </row>
    <row r="777" spans="23:27" x14ac:dyDescent="0.2">
      <c r="W777" s="54" t="str">
        <f t="shared" si="178"/>
        <v>mkaliasvol -dev IBM.2107-75KYB71 -base AF00-AF0F -order increment -qty 2 AFE0</v>
      </c>
      <c r="X777" s="53" t="str">
        <f t="shared" si="179"/>
        <v>AF00-AF0F</v>
      </c>
      <c r="Y777" s="53" t="s">
        <v>99</v>
      </c>
      <c r="Z777" s="53" t="s">
        <v>130</v>
      </c>
      <c r="AA777" s="54" t="str">
        <f t="shared" si="180"/>
        <v>mklcu -dev IBM.2107-75KYB71 -qty 1 -id AF -ss AF0E</v>
      </c>
    </row>
    <row r="778" spans="23:27" x14ac:dyDescent="0.2">
      <c r="W778" s="54" t="str">
        <f t="shared" si="178"/>
        <v>mkaliasvol -dev IBM.2107-75KYB71 -base B000-B00F -order increment -qty 2 B0E0</v>
      </c>
      <c r="X778" s="53" t="str">
        <f t="shared" si="179"/>
        <v>B000-B00F</v>
      </c>
      <c r="Y778" s="53" t="s">
        <v>68</v>
      </c>
      <c r="Z778" s="53" t="s">
        <v>130</v>
      </c>
      <c r="AA778" s="54" t="str">
        <f t="shared" si="180"/>
        <v>mklcu -dev IBM.2107-75KYB71 -qty 1 -id B0 -ss B00E</v>
      </c>
    </row>
    <row r="779" spans="23:27" x14ac:dyDescent="0.2">
      <c r="W779" s="54" t="str">
        <f t="shared" si="178"/>
        <v>mkaliasvol -dev IBM.2107-75KYB71 -base B100-B10F -order increment -qty 2 B1E0</v>
      </c>
      <c r="X779" s="53" t="str">
        <f t="shared" si="179"/>
        <v>B100-B10F</v>
      </c>
      <c r="Y779" s="53" t="s">
        <v>69</v>
      </c>
      <c r="Z779" s="53" t="s">
        <v>130</v>
      </c>
      <c r="AA779" s="54" t="str">
        <f t="shared" si="180"/>
        <v>mklcu -dev IBM.2107-75KYB71 -qty 1 -id B1 -ss B10E</v>
      </c>
    </row>
    <row r="780" spans="23:27" x14ac:dyDescent="0.2">
      <c r="W780" s="54" t="str">
        <f t="shared" si="178"/>
        <v>mkaliasvol -dev IBM.2107-75KYB71 -base B200-B20F -order increment -qty 2 B2E0</v>
      </c>
      <c r="X780" s="53" t="str">
        <f t="shared" si="179"/>
        <v>B200-B20F</v>
      </c>
      <c r="Y780" s="53" t="s">
        <v>70</v>
      </c>
      <c r="Z780" s="53" t="s">
        <v>130</v>
      </c>
      <c r="AA780" s="54" t="str">
        <f t="shared" si="180"/>
        <v>mklcu -dev IBM.2107-75KYB71 -qty 1 -id B2 -ss B20E</v>
      </c>
    </row>
    <row r="781" spans="23:27" x14ac:dyDescent="0.2">
      <c r="W781" s="54" t="str">
        <f t="shared" si="178"/>
        <v>mkaliasvol -dev IBM.2107-75KYB71 -base B300-B30F -order increment -qty 2 B3E0</v>
      </c>
      <c r="X781" s="53" t="str">
        <f t="shared" si="179"/>
        <v>B300-B30F</v>
      </c>
      <c r="Y781" s="53" t="s">
        <v>71</v>
      </c>
      <c r="Z781" s="53" t="s">
        <v>130</v>
      </c>
      <c r="AA781" s="54" t="str">
        <f t="shared" si="180"/>
        <v>mklcu -dev IBM.2107-75KYB71 -qty 1 -id B3 -ss B30E</v>
      </c>
    </row>
    <row r="782" spans="23:27" x14ac:dyDescent="0.2">
      <c r="W782" s="54" t="str">
        <f t="shared" si="178"/>
        <v>mkaliasvol -dev IBM.2107-75KYB71 -base B400-B40F -order increment -qty 2 B4E0</v>
      </c>
      <c r="X782" s="53" t="str">
        <f t="shared" si="179"/>
        <v>B400-B40F</v>
      </c>
      <c r="Y782" s="53" t="s">
        <v>72</v>
      </c>
      <c r="Z782" s="53" t="s">
        <v>130</v>
      </c>
      <c r="AA782" s="54" t="str">
        <f t="shared" si="180"/>
        <v>mklcu -dev IBM.2107-75KYB71 -qty 1 -id B4 -ss B40E</v>
      </c>
    </row>
    <row r="783" spans="23:27" x14ac:dyDescent="0.2">
      <c r="W783" s="54" t="str">
        <f t="shared" si="178"/>
        <v>mkaliasvol -dev IBM.2107-75KYB71 -base B500-B50F -order increment -qty 2 B5E0</v>
      </c>
      <c r="X783" s="53" t="str">
        <f t="shared" si="179"/>
        <v>B500-B50F</v>
      </c>
      <c r="Y783" s="53" t="s">
        <v>73</v>
      </c>
      <c r="Z783" s="53" t="s">
        <v>130</v>
      </c>
      <c r="AA783" s="54" t="str">
        <f t="shared" si="180"/>
        <v>mklcu -dev IBM.2107-75KYB71 -qty 1 -id B5 -ss B50E</v>
      </c>
    </row>
    <row r="784" spans="23:27" x14ac:dyDescent="0.2">
      <c r="W784" s="54" t="str">
        <f t="shared" si="178"/>
        <v>mkaliasvol -dev IBM.2107-75KYB71 -base B600-B60F -order increment -qty 2 B6E0</v>
      </c>
      <c r="X784" s="53" t="str">
        <f t="shared" si="179"/>
        <v>B600-B60F</v>
      </c>
      <c r="Y784" s="53" t="s">
        <v>74</v>
      </c>
      <c r="Z784" s="53" t="s">
        <v>130</v>
      </c>
      <c r="AA784" s="54" t="str">
        <f t="shared" si="180"/>
        <v>mklcu -dev IBM.2107-75KYB71 -qty 1 -id B6 -ss B60E</v>
      </c>
    </row>
    <row r="785" spans="23:27" x14ac:dyDescent="0.2">
      <c r="W785" s="54" t="str">
        <f t="shared" si="178"/>
        <v>mkaliasvol -dev IBM.2107-75KYB71 -base B700-B70F -order increment -qty 2 B7E0</v>
      </c>
      <c r="X785" s="53" t="str">
        <f t="shared" si="179"/>
        <v>B700-B70F</v>
      </c>
      <c r="Y785" s="53" t="s">
        <v>75</v>
      </c>
      <c r="Z785" s="53" t="s">
        <v>130</v>
      </c>
      <c r="AA785" s="54" t="str">
        <f t="shared" si="180"/>
        <v>mklcu -dev IBM.2107-75KYB71 -qty 1 -id B7 -ss B70E</v>
      </c>
    </row>
    <row r="786" spans="23:27" x14ac:dyDescent="0.2">
      <c r="W786" s="54" t="str">
        <f t="shared" si="178"/>
        <v>mkaliasvol -dev IBM.2107-75KYB71 -base B800-B80F -order increment -qty 2 B8E0</v>
      </c>
      <c r="X786" s="53" t="str">
        <f t="shared" si="179"/>
        <v>B800-B80F</v>
      </c>
      <c r="Y786" s="53" t="s">
        <v>100</v>
      </c>
      <c r="Z786" s="53" t="s">
        <v>130</v>
      </c>
      <c r="AA786" s="54" t="str">
        <f t="shared" si="180"/>
        <v>mklcu -dev IBM.2107-75KYB71 -qty 1 -id B8 -ss B80E</v>
      </c>
    </row>
    <row r="787" spans="23:27" x14ac:dyDescent="0.2">
      <c r="W787" s="54" t="str">
        <f t="shared" si="178"/>
        <v>mkaliasvol -dev IBM.2107-75KYB71 -base B900-B90F -order increment -qty 2 B9E0</v>
      </c>
      <c r="X787" s="53" t="str">
        <f t="shared" si="179"/>
        <v>B900-B90F</v>
      </c>
      <c r="Y787" s="53" t="s">
        <v>101</v>
      </c>
      <c r="Z787" s="53" t="s">
        <v>130</v>
      </c>
      <c r="AA787" s="54" t="str">
        <f t="shared" si="180"/>
        <v>mklcu -dev IBM.2107-75KYB71 -qty 1 -id B9 -ss B90E</v>
      </c>
    </row>
  </sheetData>
  <mergeCells count="624">
    <mergeCell ref="Q731:Q732"/>
    <mergeCell ref="R731:R732"/>
    <mergeCell ref="E733:E734"/>
    <mergeCell ref="F733:F734"/>
    <mergeCell ref="J733:J734"/>
    <mergeCell ref="K733:K734"/>
    <mergeCell ref="L733:L734"/>
    <mergeCell ref="M733:M734"/>
    <mergeCell ref="Q733:Q734"/>
    <mergeCell ref="R733:R734"/>
    <mergeCell ref="E731:E732"/>
    <mergeCell ref="F731:F732"/>
    <mergeCell ref="J731:J732"/>
    <mergeCell ref="K731:K732"/>
    <mergeCell ref="L731:L732"/>
    <mergeCell ref="M731:M732"/>
    <mergeCell ref="Q711:Q719"/>
    <mergeCell ref="R711:R719"/>
    <mergeCell ref="E721:E729"/>
    <mergeCell ref="F721:F729"/>
    <mergeCell ref="J721:J729"/>
    <mergeCell ref="K721:K729"/>
    <mergeCell ref="L721:L729"/>
    <mergeCell ref="M721:M729"/>
    <mergeCell ref="Q721:Q729"/>
    <mergeCell ref="R721:R729"/>
    <mergeCell ref="E711:E719"/>
    <mergeCell ref="F711:F719"/>
    <mergeCell ref="J711:J719"/>
    <mergeCell ref="K711:K719"/>
    <mergeCell ref="L711:L719"/>
    <mergeCell ref="M711:M719"/>
    <mergeCell ref="Q691:Q699"/>
    <mergeCell ref="R691:R699"/>
    <mergeCell ref="E701:E709"/>
    <mergeCell ref="F701:F709"/>
    <mergeCell ref="J701:J709"/>
    <mergeCell ref="K701:K709"/>
    <mergeCell ref="L701:L709"/>
    <mergeCell ref="M701:M709"/>
    <mergeCell ref="Q701:Q709"/>
    <mergeCell ref="R701:R709"/>
    <mergeCell ref="E691:E699"/>
    <mergeCell ref="F691:F699"/>
    <mergeCell ref="J691:J699"/>
    <mergeCell ref="K691:K699"/>
    <mergeCell ref="L691:L699"/>
    <mergeCell ref="M691:M699"/>
    <mergeCell ref="Q671:Q679"/>
    <mergeCell ref="R671:R679"/>
    <mergeCell ref="E681:E689"/>
    <mergeCell ref="F681:F689"/>
    <mergeCell ref="J681:J689"/>
    <mergeCell ref="K681:K689"/>
    <mergeCell ref="L681:L689"/>
    <mergeCell ref="M681:M689"/>
    <mergeCell ref="Q681:Q689"/>
    <mergeCell ref="R681:R689"/>
    <mergeCell ref="E671:E679"/>
    <mergeCell ref="F671:F679"/>
    <mergeCell ref="J671:J679"/>
    <mergeCell ref="K671:K679"/>
    <mergeCell ref="L671:L679"/>
    <mergeCell ref="M671:M679"/>
    <mergeCell ref="Q651:Q659"/>
    <mergeCell ref="R651:R659"/>
    <mergeCell ref="E661:E669"/>
    <mergeCell ref="F661:F669"/>
    <mergeCell ref="J661:J669"/>
    <mergeCell ref="K661:K669"/>
    <mergeCell ref="L661:L669"/>
    <mergeCell ref="M661:M669"/>
    <mergeCell ref="Q661:Q669"/>
    <mergeCell ref="R661:R669"/>
    <mergeCell ref="E651:E659"/>
    <mergeCell ref="F651:F659"/>
    <mergeCell ref="J651:J659"/>
    <mergeCell ref="K651:K659"/>
    <mergeCell ref="L651:L659"/>
    <mergeCell ref="M651:M659"/>
    <mergeCell ref="Q631:Q639"/>
    <mergeCell ref="R631:R639"/>
    <mergeCell ref="E641:E649"/>
    <mergeCell ref="F641:F649"/>
    <mergeCell ref="J641:J649"/>
    <mergeCell ref="K641:K649"/>
    <mergeCell ref="L641:L649"/>
    <mergeCell ref="M641:M649"/>
    <mergeCell ref="Q641:Q649"/>
    <mergeCell ref="R641:R649"/>
    <mergeCell ref="E631:E639"/>
    <mergeCell ref="F631:F639"/>
    <mergeCell ref="J631:J639"/>
    <mergeCell ref="K631:K639"/>
    <mergeCell ref="L631:L639"/>
    <mergeCell ref="M631:M639"/>
    <mergeCell ref="Q611:Q619"/>
    <mergeCell ref="R611:R619"/>
    <mergeCell ref="E621:E629"/>
    <mergeCell ref="F621:F629"/>
    <mergeCell ref="J621:J629"/>
    <mergeCell ref="K621:K629"/>
    <mergeCell ref="L621:L629"/>
    <mergeCell ref="M621:M629"/>
    <mergeCell ref="Q621:Q629"/>
    <mergeCell ref="R621:R629"/>
    <mergeCell ref="E611:E619"/>
    <mergeCell ref="F611:F619"/>
    <mergeCell ref="J611:J619"/>
    <mergeCell ref="K611:K619"/>
    <mergeCell ref="L611:L619"/>
    <mergeCell ref="M611:M619"/>
    <mergeCell ref="Q591:Q599"/>
    <mergeCell ref="R591:R599"/>
    <mergeCell ref="E601:E609"/>
    <mergeCell ref="F601:F609"/>
    <mergeCell ref="J601:J609"/>
    <mergeCell ref="K601:K609"/>
    <mergeCell ref="L601:L609"/>
    <mergeCell ref="M601:M609"/>
    <mergeCell ref="Q601:Q609"/>
    <mergeCell ref="R601:R609"/>
    <mergeCell ref="E591:E599"/>
    <mergeCell ref="F591:F599"/>
    <mergeCell ref="J591:J599"/>
    <mergeCell ref="K591:K599"/>
    <mergeCell ref="L591:L599"/>
    <mergeCell ref="M591:M599"/>
    <mergeCell ref="Q571:Q579"/>
    <mergeCell ref="R571:R579"/>
    <mergeCell ref="E581:E589"/>
    <mergeCell ref="F581:F589"/>
    <mergeCell ref="J581:J589"/>
    <mergeCell ref="K581:K589"/>
    <mergeCell ref="L581:L589"/>
    <mergeCell ref="M581:M589"/>
    <mergeCell ref="Q581:Q589"/>
    <mergeCell ref="R581:R589"/>
    <mergeCell ref="E571:E579"/>
    <mergeCell ref="F571:F579"/>
    <mergeCell ref="J571:J579"/>
    <mergeCell ref="K571:K579"/>
    <mergeCell ref="L571:L579"/>
    <mergeCell ref="M571:M579"/>
    <mergeCell ref="Q551:Q559"/>
    <mergeCell ref="R551:R559"/>
    <mergeCell ref="E561:E569"/>
    <mergeCell ref="F561:F569"/>
    <mergeCell ref="J561:J569"/>
    <mergeCell ref="K561:K569"/>
    <mergeCell ref="L561:L569"/>
    <mergeCell ref="M561:M569"/>
    <mergeCell ref="Q561:Q569"/>
    <mergeCell ref="R561:R569"/>
    <mergeCell ref="E551:E559"/>
    <mergeCell ref="F551:F559"/>
    <mergeCell ref="J551:J559"/>
    <mergeCell ref="K551:K559"/>
    <mergeCell ref="L551:L559"/>
    <mergeCell ref="M551:M559"/>
    <mergeCell ref="Q531:Q539"/>
    <mergeCell ref="R531:R539"/>
    <mergeCell ref="E541:E549"/>
    <mergeCell ref="F541:F549"/>
    <mergeCell ref="J541:J549"/>
    <mergeCell ref="K541:K549"/>
    <mergeCell ref="L541:L549"/>
    <mergeCell ref="M541:M549"/>
    <mergeCell ref="Q541:Q549"/>
    <mergeCell ref="R541:R549"/>
    <mergeCell ref="E531:E539"/>
    <mergeCell ref="F531:F539"/>
    <mergeCell ref="J531:J539"/>
    <mergeCell ref="K531:K539"/>
    <mergeCell ref="L531:L539"/>
    <mergeCell ref="M531:M539"/>
    <mergeCell ref="Q511:Q519"/>
    <mergeCell ref="R511:R519"/>
    <mergeCell ref="E521:E529"/>
    <mergeCell ref="F521:F529"/>
    <mergeCell ref="J521:J529"/>
    <mergeCell ref="K521:K529"/>
    <mergeCell ref="L521:L529"/>
    <mergeCell ref="M521:M529"/>
    <mergeCell ref="Q521:Q529"/>
    <mergeCell ref="R521:R529"/>
    <mergeCell ref="E511:E519"/>
    <mergeCell ref="F511:F519"/>
    <mergeCell ref="J511:J519"/>
    <mergeCell ref="K511:K519"/>
    <mergeCell ref="L511:L519"/>
    <mergeCell ref="M511:M519"/>
    <mergeCell ref="Q491:Q499"/>
    <mergeCell ref="R491:R499"/>
    <mergeCell ref="E501:E509"/>
    <mergeCell ref="F501:F509"/>
    <mergeCell ref="J501:J509"/>
    <mergeCell ref="K501:K509"/>
    <mergeCell ref="L501:L509"/>
    <mergeCell ref="M501:M509"/>
    <mergeCell ref="Q501:Q509"/>
    <mergeCell ref="R501:R509"/>
    <mergeCell ref="E491:E499"/>
    <mergeCell ref="F491:F499"/>
    <mergeCell ref="J491:J499"/>
    <mergeCell ref="K491:K499"/>
    <mergeCell ref="L491:L499"/>
    <mergeCell ref="M491:M499"/>
    <mergeCell ref="Q486:Q487"/>
    <mergeCell ref="R486:R487"/>
    <mergeCell ref="E488:E489"/>
    <mergeCell ref="F488:F489"/>
    <mergeCell ref="J488:J489"/>
    <mergeCell ref="K488:K489"/>
    <mergeCell ref="L488:L489"/>
    <mergeCell ref="M488:M489"/>
    <mergeCell ref="Q488:Q489"/>
    <mergeCell ref="R488:R489"/>
    <mergeCell ref="E486:E487"/>
    <mergeCell ref="F486:F487"/>
    <mergeCell ref="J486:J487"/>
    <mergeCell ref="K486:K487"/>
    <mergeCell ref="L486:L487"/>
    <mergeCell ref="M486:M487"/>
    <mergeCell ref="Q466:Q474"/>
    <mergeCell ref="R466:R474"/>
    <mergeCell ref="E476:E484"/>
    <mergeCell ref="F476:F484"/>
    <mergeCell ref="J476:J484"/>
    <mergeCell ref="K476:K484"/>
    <mergeCell ref="L476:L484"/>
    <mergeCell ref="M476:M484"/>
    <mergeCell ref="Q476:Q484"/>
    <mergeCell ref="R476:R484"/>
    <mergeCell ref="E466:E474"/>
    <mergeCell ref="F466:F474"/>
    <mergeCell ref="J466:J474"/>
    <mergeCell ref="K466:K474"/>
    <mergeCell ref="L466:L474"/>
    <mergeCell ref="M466:M474"/>
    <mergeCell ref="Q446:Q454"/>
    <mergeCell ref="R446:R454"/>
    <mergeCell ref="E456:E464"/>
    <mergeCell ref="F456:F464"/>
    <mergeCell ref="J456:J464"/>
    <mergeCell ref="K456:K464"/>
    <mergeCell ref="L456:L464"/>
    <mergeCell ref="M456:M464"/>
    <mergeCell ref="Q456:Q464"/>
    <mergeCell ref="R456:R464"/>
    <mergeCell ref="E446:E454"/>
    <mergeCell ref="F446:F454"/>
    <mergeCell ref="J446:J454"/>
    <mergeCell ref="K446:K454"/>
    <mergeCell ref="L446:L454"/>
    <mergeCell ref="M446:M454"/>
    <mergeCell ref="Q426:Q434"/>
    <mergeCell ref="R426:R434"/>
    <mergeCell ref="E436:E444"/>
    <mergeCell ref="F436:F444"/>
    <mergeCell ref="J436:J444"/>
    <mergeCell ref="K436:K444"/>
    <mergeCell ref="L436:L444"/>
    <mergeCell ref="M436:M444"/>
    <mergeCell ref="Q436:Q444"/>
    <mergeCell ref="R436:R444"/>
    <mergeCell ref="E426:E434"/>
    <mergeCell ref="F426:F434"/>
    <mergeCell ref="J426:J434"/>
    <mergeCell ref="K426:K434"/>
    <mergeCell ref="L426:L434"/>
    <mergeCell ref="M426:M434"/>
    <mergeCell ref="Q406:Q414"/>
    <mergeCell ref="R406:R414"/>
    <mergeCell ref="E416:E424"/>
    <mergeCell ref="F416:F424"/>
    <mergeCell ref="J416:J424"/>
    <mergeCell ref="K416:K424"/>
    <mergeCell ref="L416:L424"/>
    <mergeCell ref="M416:M424"/>
    <mergeCell ref="Q416:Q424"/>
    <mergeCell ref="R416:R424"/>
    <mergeCell ref="E406:E414"/>
    <mergeCell ref="F406:F414"/>
    <mergeCell ref="J406:J414"/>
    <mergeCell ref="K406:K414"/>
    <mergeCell ref="L406:L414"/>
    <mergeCell ref="M406:M414"/>
    <mergeCell ref="Q386:Q394"/>
    <mergeCell ref="R386:R394"/>
    <mergeCell ref="E396:E404"/>
    <mergeCell ref="F396:F404"/>
    <mergeCell ref="J396:J404"/>
    <mergeCell ref="K396:K404"/>
    <mergeCell ref="L396:L404"/>
    <mergeCell ref="M396:M404"/>
    <mergeCell ref="Q396:Q404"/>
    <mergeCell ref="R396:R404"/>
    <mergeCell ref="E386:E394"/>
    <mergeCell ref="F386:F394"/>
    <mergeCell ref="J386:J394"/>
    <mergeCell ref="K386:K394"/>
    <mergeCell ref="L386:L394"/>
    <mergeCell ref="M386:M394"/>
    <mergeCell ref="Q366:Q374"/>
    <mergeCell ref="R366:R374"/>
    <mergeCell ref="E376:E384"/>
    <mergeCell ref="F376:F384"/>
    <mergeCell ref="J376:J384"/>
    <mergeCell ref="K376:K384"/>
    <mergeCell ref="L376:L384"/>
    <mergeCell ref="M376:M384"/>
    <mergeCell ref="Q376:Q384"/>
    <mergeCell ref="R376:R384"/>
    <mergeCell ref="E366:E374"/>
    <mergeCell ref="F366:F374"/>
    <mergeCell ref="J366:J374"/>
    <mergeCell ref="K366:K374"/>
    <mergeCell ref="L366:L374"/>
    <mergeCell ref="M366:M374"/>
    <mergeCell ref="Q346:Q354"/>
    <mergeCell ref="R346:R354"/>
    <mergeCell ref="E356:E364"/>
    <mergeCell ref="F356:F364"/>
    <mergeCell ref="J356:J364"/>
    <mergeCell ref="K356:K364"/>
    <mergeCell ref="L356:L364"/>
    <mergeCell ref="M356:M364"/>
    <mergeCell ref="Q356:Q364"/>
    <mergeCell ref="R356:R364"/>
    <mergeCell ref="E346:E354"/>
    <mergeCell ref="F346:F354"/>
    <mergeCell ref="J346:J354"/>
    <mergeCell ref="K346:K354"/>
    <mergeCell ref="L346:L354"/>
    <mergeCell ref="M346:M354"/>
    <mergeCell ref="Q326:Q334"/>
    <mergeCell ref="R326:R334"/>
    <mergeCell ref="E336:E344"/>
    <mergeCell ref="F336:F344"/>
    <mergeCell ref="J336:J344"/>
    <mergeCell ref="K336:K344"/>
    <mergeCell ref="L336:L344"/>
    <mergeCell ref="M336:M344"/>
    <mergeCell ref="Q336:Q344"/>
    <mergeCell ref="R336:R344"/>
    <mergeCell ref="E326:E334"/>
    <mergeCell ref="F326:F334"/>
    <mergeCell ref="J326:J334"/>
    <mergeCell ref="K326:K334"/>
    <mergeCell ref="L326:L334"/>
    <mergeCell ref="M326:M334"/>
    <mergeCell ref="Q306:Q314"/>
    <mergeCell ref="R306:R314"/>
    <mergeCell ref="E316:E324"/>
    <mergeCell ref="F316:F324"/>
    <mergeCell ref="J316:J324"/>
    <mergeCell ref="K316:K324"/>
    <mergeCell ref="L316:L324"/>
    <mergeCell ref="M316:M324"/>
    <mergeCell ref="Q316:Q324"/>
    <mergeCell ref="R316:R324"/>
    <mergeCell ref="E306:E314"/>
    <mergeCell ref="F306:F314"/>
    <mergeCell ref="J306:J314"/>
    <mergeCell ref="K306:K314"/>
    <mergeCell ref="L306:L314"/>
    <mergeCell ref="M306:M314"/>
    <mergeCell ref="Q286:Q294"/>
    <mergeCell ref="R286:R294"/>
    <mergeCell ref="E296:E304"/>
    <mergeCell ref="F296:F304"/>
    <mergeCell ref="J296:J304"/>
    <mergeCell ref="K296:K304"/>
    <mergeCell ref="L296:L304"/>
    <mergeCell ref="M296:M304"/>
    <mergeCell ref="Q296:Q304"/>
    <mergeCell ref="R296:R304"/>
    <mergeCell ref="E286:E294"/>
    <mergeCell ref="F286:F294"/>
    <mergeCell ref="J286:J294"/>
    <mergeCell ref="K286:K294"/>
    <mergeCell ref="L286:L294"/>
    <mergeCell ref="M286:M294"/>
    <mergeCell ref="Q266:Q274"/>
    <mergeCell ref="R266:R274"/>
    <mergeCell ref="E276:E284"/>
    <mergeCell ref="F276:F284"/>
    <mergeCell ref="J276:J284"/>
    <mergeCell ref="K276:K284"/>
    <mergeCell ref="L276:L284"/>
    <mergeCell ref="M276:M284"/>
    <mergeCell ref="Q276:Q284"/>
    <mergeCell ref="R276:R284"/>
    <mergeCell ref="E266:E274"/>
    <mergeCell ref="F266:F274"/>
    <mergeCell ref="J266:J274"/>
    <mergeCell ref="K266:K274"/>
    <mergeCell ref="L266:L274"/>
    <mergeCell ref="M266:M274"/>
    <mergeCell ref="Q246:Q254"/>
    <mergeCell ref="R246:R254"/>
    <mergeCell ref="E256:E264"/>
    <mergeCell ref="F256:F264"/>
    <mergeCell ref="J256:J264"/>
    <mergeCell ref="K256:K264"/>
    <mergeCell ref="L256:L264"/>
    <mergeCell ref="M256:M264"/>
    <mergeCell ref="Q256:Q264"/>
    <mergeCell ref="R256:R264"/>
    <mergeCell ref="E246:E254"/>
    <mergeCell ref="F246:F254"/>
    <mergeCell ref="J246:J254"/>
    <mergeCell ref="K246:K254"/>
    <mergeCell ref="L246:L254"/>
    <mergeCell ref="M246:M254"/>
    <mergeCell ref="Q242:Q243"/>
    <mergeCell ref="R242:R243"/>
    <mergeCell ref="E244:E245"/>
    <mergeCell ref="F244:F245"/>
    <mergeCell ref="J244:J245"/>
    <mergeCell ref="K244:K245"/>
    <mergeCell ref="L244:L245"/>
    <mergeCell ref="M244:M245"/>
    <mergeCell ref="Q244:Q245"/>
    <mergeCell ref="R244:R245"/>
    <mergeCell ref="E242:E243"/>
    <mergeCell ref="F242:F243"/>
    <mergeCell ref="J242:J243"/>
    <mergeCell ref="K242:K243"/>
    <mergeCell ref="L242:L243"/>
    <mergeCell ref="M242:M243"/>
    <mergeCell ref="Q222:Q230"/>
    <mergeCell ref="R222:R230"/>
    <mergeCell ref="E232:E240"/>
    <mergeCell ref="F232:F240"/>
    <mergeCell ref="J232:J240"/>
    <mergeCell ref="K232:K240"/>
    <mergeCell ref="L232:L240"/>
    <mergeCell ref="M232:M240"/>
    <mergeCell ref="Q232:Q240"/>
    <mergeCell ref="R232:R240"/>
    <mergeCell ref="E222:E230"/>
    <mergeCell ref="F222:F230"/>
    <mergeCell ref="J222:J230"/>
    <mergeCell ref="K222:K230"/>
    <mergeCell ref="L222:L230"/>
    <mergeCell ref="M222:M230"/>
    <mergeCell ref="Q202:Q210"/>
    <mergeCell ref="R202:R210"/>
    <mergeCell ref="E212:E220"/>
    <mergeCell ref="F212:F220"/>
    <mergeCell ref="J212:J220"/>
    <mergeCell ref="K212:K220"/>
    <mergeCell ref="L212:L220"/>
    <mergeCell ref="M212:M220"/>
    <mergeCell ref="Q212:Q220"/>
    <mergeCell ref="R212:R220"/>
    <mergeCell ref="E202:E210"/>
    <mergeCell ref="F202:F210"/>
    <mergeCell ref="J202:J210"/>
    <mergeCell ref="K202:K210"/>
    <mergeCell ref="L202:L210"/>
    <mergeCell ref="M202:M210"/>
    <mergeCell ref="Q182:Q190"/>
    <mergeCell ref="R182:R190"/>
    <mergeCell ref="E192:E200"/>
    <mergeCell ref="F192:F200"/>
    <mergeCell ref="J192:J200"/>
    <mergeCell ref="K192:K200"/>
    <mergeCell ref="L192:L200"/>
    <mergeCell ref="M192:M200"/>
    <mergeCell ref="Q192:Q200"/>
    <mergeCell ref="R192:R200"/>
    <mergeCell ref="E182:E190"/>
    <mergeCell ref="F182:F190"/>
    <mergeCell ref="J182:J190"/>
    <mergeCell ref="K182:K190"/>
    <mergeCell ref="L182:L190"/>
    <mergeCell ref="M182:M190"/>
    <mergeCell ref="Q162:Q170"/>
    <mergeCell ref="R162:R170"/>
    <mergeCell ref="E172:E180"/>
    <mergeCell ref="F172:F180"/>
    <mergeCell ref="J172:J180"/>
    <mergeCell ref="K172:K180"/>
    <mergeCell ref="L172:L180"/>
    <mergeCell ref="M172:M180"/>
    <mergeCell ref="Q172:Q180"/>
    <mergeCell ref="R172:R180"/>
    <mergeCell ref="E162:E170"/>
    <mergeCell ref="F162:F170"/>
    <mergeCell ref="J162:J170"/>
    <mergeCell ref="K162:K170"/>
    <mergeCell ref="L162:L170"/>
    <mergeCell ref="M162:M170"/>
    <mergeCell ref="Q142:Q150"/>
    <mergeCell ref="R142:R150"/>
    <mergeCell ref="E152:E160"/>
    <mergeCell ref="F152:F160"/>
    <mergeCell ref="J152:J160"/>
    <mergeCell ref="K152:K160"/>
    <mergeCell ref="L152:L160"/>
    <mergeCell ref="M152:M160"/>
    <mergeCell ref="Q152:Q160"/>
    <mergeCell ref="R152:R160"/>
    <mergeCell ref="E142:E150"/>
    <mergeCell ref="F142:F150"/>
    <mergeCell ref="J142:J150"/>
    <mergeCell ref="K142:K150"/>
    <mergeCell ref="L142:L150"/>
    <mergeCell ref="M142:M150"/>
    <mergeCell ref="Q122:Q130"/>
    <mergeCell ref="R122:R130"/>
    <mergeCell ref="E132:E140"/>
    <mergeCell ref="F132:F140"/>
    <mergeCell ref="J132:J140"/>
    <mergeCell ref="K132:K140"/>
    <mergeCell ref="L132:L140"/>
    <mergeCell ref="M132:M140"/>
    <mergeCell ref="Q132:Q140"/>
    <mergeCell ref="R132:R140"/>
    <mergeCell ref="E122:E130"/>
    <mergeCell ref="F122:F130"/>
    <mergeCell ref="J122:J130"/>
    <mergeCell ref="K122:K130"/>
    <mergeCell ref="L122:L130"/>
    <mergeCell ref="M122:M130"/>
    <mergeCell ref="Q102:Q110"/>
    <mergeCell ref="R102:R110"/>
    <mergeCell ref="E112:E120"/>
    <mergeCell ref="F112:F120"/>
    <mergeCell ref="J112:J120"/>
    <mergeCell ref="K112:K120"/>
    <mergeCell ref="L112:L120"/>
    <mergeCell ref="M112:M120"/>
    <mergeCell ref="Q112:Q120"/>
    <mergeCell ref="R112:R120"/>
    <mergeCell ref="E102:E110"/>
    <mergeCell ref="F102:F110"/>
    <mergeCell ref="J102:J110"/>
    <mergeCell ref="K102:K110"/>
    <mergeCell ref="L102:L110"/>
    <mergeCell ref="M102:M110"/>
    <mergeCell ref="Q82:Q90"/>
    <mergeCell ref="R82:R90"/>
    <mergeCell ref="E92:E100"/>
    <mergeCell ref="F92:F100"/>
    <mergeCell ref="J92:J100"/>
    <mergeCell ref="K92:K100"/>
    <mergeCell ref="L92:L100"/>
    <mergeCell ref="M92:M100"/>
    <mergeCell ref="Q92:Q100"/>
    <mergeCell ref="R92:R100"/>
    <mergeCell ref="E82:E90"/>
    <mergeCell ref="F82:F90"/>
    <mergeCell ref="J82:J90"/>
    <mergeCell ref="K82:K90"/>
    <mergeCell ref="L82:L90"/>
    <mergeCell ref="M82:M90"/>
    <mergeCell ref="Q62:Q70"/>
    <mergeCell ref="R62:R70"/>
    <mergeCell ref="E72:E80"/>
    <mergeCell ref="F72:F80"/>
    <mergeCell ref="J72:J80"/>
    <mergeCell ref="K72:K80"/>
    <mergeCell ref="L72:L80"/>
    <mergeCell ref="M72:M80"/>
    <mergeCell ref="Q72:Q80"/>
    <mergeCell ref="R72:R80"/>
    <mergeCell ref="E62:E70"/>
    <mergeCell ref="F62:F70"/>
    <mergeCell ref="J62:J70"/>
    <mergeCell ref="K62:K70"/>
    <mergeCell ref="L62:L70"/>
    <mergeCell ref="M62:M70"/>
    <mergeCell ref="Q42:Q50"/>
    <mergeCell ref="R42:R50"/>
    <mergeCell ref="E52:E60"/>
    <mergeCell ref="F52:F60"/>
    <mergeCell ref="J52:J60"/>
    <mergeCell ref="K52:K60"/>
    <mergeCell ref="L52:L60"/>
    <mergeCell ref="M52:M60"/>
    <mergeCell ref="Q52:Q60"/>
    <mergeCell ref="R52:R60"/>
    <mergeCell ref="E42:E50"/>
    <mergeCell ref="F42:F50"/>
    <mergeCell ref="J42:J50"/>
    <mergeCell ref="K42:K50"/>
    <mergeCell ref="L42:L50"/>
    <mergeCell ref="M42:M50"/>
    <mergeCell ref="Q22:Q30"/>
    <mergeCell ref="R22:R30"/>
    <mergeCell ref="E32:E40"/>
    <mergeCell ref="F32:F40"/>
    <mergeCell ref="J32:J40"/>
    <mergeCell ref="K32:K40"/>
    <mergeCell ref="L32:L40"/>
    <mergeCell ref="M32:M40"/>
    <mergeCell ref="Q32:Q40"/>
    <mergeCell ref="R32:R40"/>
    <mergeCell ref="E22:E30"/>
    <mergeCell ref="F22:F30"/>
    <mergeCell ref="J22:J30"/>
    <mergeCell ref="K22:K30"/>
    <mergeCell ref="L22:L30"/>
    <mergeCell ref="M22:M30"/>
    <mergeCell ref="Q2:Q10"/>
    <mergeCell ref="R2:R10"/>
    <mergeCell ref="E12:E20"/>
    <mergeCell ref="F12:F20"/>
    <mergeCell ref="J12:J20"/>
    <mergeCell ref="K12:K20"/>
    <mergeCell ref="L12:L20"/>
    <mergeCell ref="M12:M20"/>
    <mergeCell ref="Q12:Q20"/>
    <mergeCell ref="R12:R20"/>
    <mergeCell ref="E2:E10"/>
    <mergeCell ref="F2:F10"/>
    <mergeCell ref="J2:J10"/>
    <mergeCell ref="K2:K10"/>
    <mergeCell ref="L2:L10"/>
    <mergeCell ref="M2:M10"/>
  </mergeCells>
  <printOptions horizontalCentered="1"/>
  <pageMargins left="0.5" right="0.5" top="1.25" bottom="1.25" header="0.5" footer="0.5"/>
  <pageSetup scale="71" orientation="landscape" r:id="rId1"/>
  <headerFooter alignWithMargins="0">
    <oddHeader>&amp;L&amp;"Tahoma,Regular"&amp;12&amp;A&amp;C&amp;"Tahoma,Regular"&amp;12&amp;F&amp;R&amp;12Page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4693-1A3C-423B-BE97-6EE9D19F26E2}">
  <sheetPr>
    <tabColor theme="9" tint="-0.249977111117893"/>
    <pageSetUpPr fitToPage="1"/>
  </sheetPr>
  <dimension ref="A1:AA799"/>
  <sheetViews>
    <sheetView topLeftCell="A476" zoomScale="86" zoomScaleNormal="86" workbookViewId="0">
      <selection activeCell="P497" sqref="P497"/>
    </sheetView>
  </sheetViews>
  <sheetFormatPr defaultColWidth="8.25" defaultRowHeight="12" x14ac:dyDescent="0.2"/>
  <cols>
    <col min="1" max="1" width="7.5" style="85" customWidth="1"/>
    <col min="2" max="2" width="6.625" style="85" customWidth="1"/>
    <col min="3" max="3" width="8.625" style="91" customWidth="1"/>
    <col min="4" max="4" width="8.875" style="85" customWidth="1"/>
    <col min="5" max="5" width="7.5" style="85" customWidth="1"/>
    <col min="6" max="6" width="3" style="85" customWidth="1"/>
    <col min="7" max="7" width="9.375" style="85" customWidth="1"/>
    <col min="8" max="8" width="5.875" style="85" customWidth="1"/>
    <col min="9" max="9" width="5.125" style="53" customWidth="1"/>
    <col min="10" max="12" width="5.125" style="63" customWidth="1"/>
    <col min="13" max="13" width="5.375" style="53" bestFit="1" customWidth="1"/>
    <col min="14" max="14" width="6.875" style="53" customWidth="1"/>
    <col min="15" max="15" width="3.75" style="53" customWidth="1"/>
    <col min="16" max="17" width="9.25" style="54" customWidth="1"/>
    <col min="18" max="18" width="37.25" style="53" customWidth="1"/>
    <col min="19" max="19" width="8.25" style="53"/>
    <col min="20" max="22" width="0" style="53" hidden="1" customWidth="1"/>
    <col min="23" max="23" width="77.625" style="53" customWidth="1"/>
    <col min="24" max="26" width="8.25" style="53"/>
    <col min="27" max="27" width="52.625" style="53" customWidth="1"/>
    <col min="28" max="16384" width="8.25" style="53"/>
  </cols>
  <sheetData>
    <row r="1" spans="1:23" s="46" customFormat="1" ht="50.25" customHeight="1" x14ac:dyDescent="0.2">
      <c r="A1" s="39" t="s">
        <v>0</v>
      </c>
      <c r="B1" s="40" t="s">
        <v>1</v>
      </c>
      <c r="C1" s="41" t="s">
        <v>2</v>
      </c>
      <c r="D1" s="39" t="s">
        <v>3</v>
      </c>
      <c r="E1" s="39" t="s">
        <v>4</v>
      </c>
      <c r="F1" s="41" t="s">
        <v>5</v>
      </c>
      <c r="G1" s="41"/>
      <c r="H1" s="40" t="s">
        <v>6</v>
      </c>
      <c r="I1" s="40" t="s">
        <v>7</v>
      </c>
      <c r="J1" s="42" t="s">
        <v>8</v>
      </c>
      <c r="K1" s="42" t="s">
        <v>9</v>
      </c>
      <c r="L1" s="42" t="s">
        <v>10</v>
      </c>
      <c r="M1" s="39" t="s">
        <v>11</v>
      </c>
      <c r="N1" s="39" t="s">
        <v>12</v>
      </c>
      <c r="O1" s="41" t="s">
        <v>13</v>
      </c>
      <c r="P1" s="43" t="s">
        <v>44</v>
      </c>
      <c r="Q1" s="44" t="s">
        <v>45</v>
      </c>
      <c r="R1" s="45" t="s">
        <v>14</v>
      </c>
      <c r="S1" s="46" t="s">
        <v>212</v>
      </c>
    </row>
    <row r="2" spans="1:23" x14ac:dyDescent="0.2">
      <c r="A2" s="47" t="s">
        <v>15</v>
      </c>
      <c r="B2" s="47" t="s">
        <v>16</v>
      </c>
      <c r="C2" s="48" t="s">
        <v>17</v>
      </c>
      <c r="D2" s="49">
        <v>1</v>
      </c>
      <c r="E2" s="130">
        <v>222</v>
      </c>
      <c r="F2" s="141" t="s">
        <v>183</v>
      </c>
      <c r="G2" s="50" t="str">
        <f t="shared" ref="G2:G65" si="0">CONCATENATE(H2,"-",I2)</f>
        <v>8000-8000</v>
      </c>
      <c r="H2" s="49">
        <v>8000</v>
      </c>
      <c r="I2" s="49">
        <v>8000</v>
      </c>
      <c r="J2" s="141" t="s">
        <v>211</v>
      </c>
      <c r="K2" s="133" t="s">
        <v>210</v>
      </c>
      <c r="L2" s="133">
        <f>(HEX2DEC(K2)-HEX2DEC(J2))+1</f>
        <v>32</v>
      </c>
      <c r="M2" s="133" t="s">
        <v>209</v>
      </c>
      <c r="N2" s="51" t="s">
        <v>41</v>
      </c>
      <c r="O2" s="50" t="s">
        <v>22</v>
      </c>
      <c r="P2" s="52">
        <f t="shared" ref="P2:P72" si="1">ROUND((C2*D2*GiBcyl),2)</f>
        <v>0.88</v>
      </c>
      <c r="Q2" s="139">
        <f>SUM(P2:P10)</f>
        <v>7904.94</v>
      </c>
      <c r="R2" s="137" t="s">
        <v>138</v>
      </c>
      <c r="W2" s="54" t="str">
        <f t="shared" ref="W2:W72" si="2">CONCATENATE("mkckdvol -dev IBM.2107-75",$S$1," -extpool P",O2," -cap ",C2," -eam rotateexts -sam ese -name ckd_",$S$1,"_#h ",G2)</f>
        <v>mkckdvol -dev IBM.2107-75KYB61 -extpool P0 -cap 1113 -eam rotateexts -sam ese -name ckd_KYB61_#h 8000-8000</v>
      </c>
    </row>
    <row r="3" spans="1:23" x14ac:dyDescent="0.2">
      <c r="A3" s="47" t="s">
        <v>15</v>
      </c>
      <c r="B3" s="47" t="s">
        <v>18</v>
      </c>
      <c r="C3" s="48" t="s">
        <v>19</v>
      </c>
      <c r="D3" s="49">
        <v>25</v>
      </c>
      <c r="E3" s="131"/>
      <c r="F3" s="142"/>
      <c r="G3" s="50" t="str">
        <f t="shared" si="0"/>
        <v>8001-8019</v>
      </c>
      <c r="H3" s="49" t="str">
        <f t="shared" ref="H3:H11" si="3">DEC2HEX(HEX2DEC(I2)+1)</f>
        <v>8001</v>
      </c>
      <c r="I3" s="49" t="str">
        <f t="shared" ref="I3:I11" si="4">DEC2HEX(HEX2DEC(H3)+D3-1)</f>
        <v>8019</v>
      </c>
      <c r="J3" s="142"/>
      <c r="K3" s="134"/>
      <c r="L3" s="135"/>
      <c r="M3" s="134"/>
      <c r="N3" s="51" t="s">
        <v>41</v>
      </c>
      <c r="O3" s="55">
        <v>0</v>
      </c>
      <c r="P3" s="52">
        <f t="shared" si="1"/>
        <v>198.24</v>
      </c>
      <c r="Q3" s="140"/>
      <c r="R3" s="138"/>
      <c r="W3" s="54" t="str">
        <f t="shared" si="2"/>
        <v>mkckdvol -dev IBM.2107-75KYB61 -extpool P0 -cap 10017 -eam rotateexts -sam ese -name ckd_KYB61_#h 8001-8019</v>
      </c>
    </row>
    <row r="4" spans="1:23" x14ac:dyDescent="0.2">
      <c r="A4" s="47" t="s">
        <v>15</v>
      </c>
      <c r="B4" s="47" t="s">
        <v>23</v>
      </c>
      <c r="C4" s="48" t="s">
        <v>24</v>
      </c>
      <c r="D4" s="49">
        <v>37</v>
      </c>
      <c r="E4" s="131"/>
      <c r="F4" s="142"/>
      <c r="G4" s="50" t="str">
        <f t="shared" si="0"/>
        <v>801A-803E</v>
      </c>
      <c r="H4" s="49" t="str">
        <f t="shared" si="3"/>
        <v>801A</v>
      </c>
      <c r="I4" s="49" t="str">
        <f t="shared" si="4"/>
        <v>803E</v>
      </c>
      <c r="J4" s="142"/>
      <c r="K4" s="134"/>
      <c r="L4" s="135"/>
      <c r="M4" s="134"/>
      <c r="N4" s="51" t="s">
        <v>41</v>
      </c>
      <c r="O4" s="55">
        <v>0</v>
      </c>
      <c r="P4" s="52">
        <f t="shared" si="1"/>
        <v>1919.03</v>
      </c>
      <c r="Q4" s="140"/>
      <c r="R4" s="138"/>
      <c r="W4" s="54" t="str">
        <f t="shared" si="2"/>
        <v>mkckdvol -dev IBM.2107-75KYB61 -extpool P0 -cap 65520 -eam rotateexts -sam ese -name ckd_KYB61_#h 801A-803E</v>
      </c>
    </row>
    <row r="5" spans="1:23" x14ac:dyDescent="0.2">
      <c r="A5" s="47" t="s">
        <v>15</v>
      </c>
      <c r="B5" s="47" t="s">
        <v>25</v>
      </c>
      <c r="C5" s="48" t="s">
        <v>26</v>
      </c>
      <c r="D5" s="49">
        <v>65</v>
      </c>
      <c r="E5" s="131"/>
      <c r="F5" s="142"/>
      <c r="G5" s="50" t="str">
        <f t="shared" si="0"/>
        <v>803F-807F</v>
      </c>
      <c r="H5" s="49" t="str">
        <f t="shared" si="3"/>
        <v>803F</v>
      </c>
      <c r="I5" s="49" t="str">
        <f t="shared" si="4"/>
        <v>807F</v>
      </c>
      <c r="J5" s="142"/>
      <c r="K5" s="134"/>
      <c r="L5" s="135"/>
      <c r="M5" s="134"/>
      <c r="N5" s="51" t="s">
        <v>41</v>
      </c>
      <c r="O5" s="55">
        <v>0</v>
      </c>
      <c r="P5" s="52">
        <f t="shared" si="1"/>
        <v>1685.63</v>
      </c>
      <c r="Q5" s="140"/>
      <c r="R5" s="138"/>
      <c r="W5" s="54" t="str">
        <f t="shared" si="2"/>
        <v>mkckdvol -dev IBM.2107-75KYB61 -extpool P0 -cap 32760 -eam rotateexts -sam ese -name ckd_KYB61_#h 803F-807F</v>
      </c>
    </row>
    <row r="6" spans="1:23" x14ac:dyDescent="0.2">
      <c r="A6" s="47" t="s">
        <v>15</v>
      </c>
      <c r="B6" s="47" t="s">
        <v>27</v>
      </c>
      <c r="C6" s="48" t="s">
        <v>28</v>
      </c>
      <c r="D6" s="49">
        <v>20</v>
      </c>
      <c r="E6" s="131"/>
      <c r="F6" s="142"/>
      <c r="G6" s="50" t="str">
        <f t="shared" si="0"/>
        <v>8080-8093</v>
      </c>
      <c r="H6" s="49" t="str">
        <f t="shared" si="3"/>
        <v>8080</v>
      </c>
      <c r="I6" s="49" t="str">
        <f t="shared" si="4"/>
        <v>8093</v>
      </c>
      <c r="J6" s="142"/>
      <c r="K6" s="134"/>
      <c r="L6" s="135"/>
      <c r="M6" s="134"/>
      <c r="N6" s="51" t="s">
        <v>41</v>
      </c>
      <c r="O6" s="55">
        <v>0</v>
      </c>
      <c r="P6" s="52">
        <f t="shared" si="1"/>
        <v>52.86</v>
      </c>
      <c r="Q6" s="140"/>
      <c r="R6" s="138"/>
      <c r="W6" s="54" t="str">
        <f t="shared" si="2"/>
        <v>mkckdvol -dev IBM.2107-75KYB61 -extpool P0 -cap 3339 -eam rotateexts -sam ese -name ckd_KYB61_#h 8080-8093</v>
      </c>
    </row>
    <row r="7" spans="1:23" x14ac:dyDescent="0.2">
      <c r="A7" s="47" t="s">
        <v>15</v>
      </c>
      <c r="B7" s="47" t="s">
        <v>23</v>
      </c>
      <c r="C7" s="48" t="s">
        <v>24</v>
      </c>
      <c r="D7" s="49">
        <v>39</v>
      </c>
      <c r="E7" s="131"/>
      <c r="F7" s="142"/>
      <c r="G7" s="50" t="str">
        <f t="shared" si="0"/>
        <v>8094-80BA</v>
      </c>
      <c r="H7" s="49" t="str">
        <f t="shared" si="3"/>
        <v>8094</v>
      </c>
      <c r="I7" s="49" t="str">
        <f t="shared" si="4"/>
        <v>80BA</v>
      </c>
      <c r="J7" s="142"/>
      <c r="K7" s="134"/>
      <c r="L7" s="135"/>
      <c r="M7" s="134"/>
      <c r="N7" s="51" t="s">
        <v>41</v>
      </c>
      <c r="O7" s="55">
        <v>0</v>
      </c>
      <c r="P7" s="52">
        <f t="shared" si="1"/>
        <v>2022.76</v>
      </c>
      <c r="Q7" s="140"/>
      <c r="R7" s="138"/>
      <c r="W7" s="54" t="str">
        <f t="shared" si="2"/>
        <v>mkckdvol -dev IBM.2107-75KYB61 -extpool P0 -cap 65520 -eam rotateexts -sam ese -name ckd_KYB61_#h 8094-80BA</v>
      </c>
    </row>
    <row r="8" spans="1:23" x14ac:dyDescent="0.2">
      <c r="A8" s="47" t="s">
        <v>15</v>
      </c>
      <c r="B8" s="47" t="s">
        <v>29</v>
      </c>
      <c r="C8" s="48" t="s">
        <v>30</v>
      </c>
      <c r="D8" s="49">
        <v>3</v>
      </c>
      <c r="E8" s="131"/>
      <c r="F8" s="142"/>
      <c r="G8" s="50" t="str">
        <f t="shared" si="0"/>
        <v>80BB-80BD</v>
      </c>
      <c r="H8" s="49" t="str">
        <f t="shared" si="3"/>
        <v>80BB</v>
      </c>
      <c r="I8" s="49" t="str">
        <f t="shared" si="4"/>
        <v>80BD</v>
      </c>
      <c r="J8" s="142"/>
      <c r="K8" s="134"/>
      <c r="L8" s="135"/>
      <c r="M8" s="134"/>
      <c r="N8" s="51" t="s">
        <v>41</v>
      </c>
      <c r="O8" s="55">
        <v>0</v>
      </c>
      <c r="P8" s="52">
        <f t="shared" si="1"/>
        <v>623.78</v>
      </c>
      <c r="Q8" s="140"/>
      <c r="R8" s="138"/>
      <c r="W8" s="54" t="str">
        <f t="shared" si="2"/>
        <v>mkckdvol -dev IBM.2107-75KYB61 -extpool P0 -cap 262668 -eam rotateexts -sam ese -name ckd_KYB61_#h 80BB-80BD</v>
      </c>
    </row>
    <row r="9" spans="1:23" x14ac:dyDescent="0.2">
      <c r="A9" s="47" t="s">
        <v>15</v>
      </c>
      <c r="B9" s="47" t="s">
        <v>23</v>
      </c>
      <c r="C9" s="48" t="s">
        <v>24</v>
      </c>
      <c r="D9" s="49">
        <v>15</v>
      </c>
      <c r="E9" s="131"/>
      <c r="F9" s="142"/>
      <c r="G9" s="50" t="str">
        <f t="shared" si="0"/>
        <v>80BE-80CC</v>
      </c>
      <c r="H9" s="49" t="str">
        <f t="shared" si="3"/>
        <v>80BE</v>
      </c>
      <c r="I9" s="49" t="str">
        <f t="shared" si="4"/>
        <v>80CC</v>
      </c>
      <c r="J9" s="142"/>
      <c r="K9" s="134"/>
      <c r="L9" s="135"/>
      <c r="M9" s="134"/>
      <c r="N9" s="51" t="s">
        <v>41</v>
      </c>
      <c r="O9" s="55">
        <v>0</v>
      </c>
      <c r="P9" s="52">
        <f t="shared" si="1"/>
        <v>777.98</v>
      </c>
      <c r="Q9" s="140"/>
      <c r="R9" s="138"/>
      <c r="W9" s="54" t="str">
        <f t="shared" si="2"/>
        <v>mkckdvol -dev IBM.2107-75KYB61 -extpool P0 -cap 65520 -eam rotateexts -sam ese -name ckd_KYB61_#h 80BE-80CC</v>
      </c>
    </row>
    <row r="10" spans="1:23" x14ac:dyDescent="0.2">
      <c r="A10" s="47" t="s">
        <v>15</v>
      </c>
      <c r="B10" s="47" t="s">
        <v>29</v>
      </c>
      <c r="C10" s="48" t="s">
        <v>30</v>
      </c>
      <c r="D10" s="49">
        <v>3</v>
      </c>
      <c r="E10" s="131"/>
      <c r="F10" s="142"/>
      <c r="G10" s="50" t="str">
        <f t="shared" si="0"/>
        <v>80CD-80CF</v>
      </c>
      <c r="H10" s="49" t="str">
        <f t="shared" si="3"/>
        <v>80CD</v>
      </c>
      <c r="I10" s="49" t="str">
        <f t="shared" si="4"/>
        <v>80CF</v>
      </c>
      <c r="J10" s="142"/>
      <c r="K10" s="134"/>
      <c r="L10" s="135"/>
      <c r="M10" s="134"/>
      <c r="N10" s="51" t="s">
        <v>41</v>
      </c>
      <c r="O10" s="55">
        <v>0</v>
      </c>
      <c r="P10" s="52">
        <f t="shared" si="1"/>
        <v>623.78</v>
      </c>
      <c r="Q10" s="140"/>
      <c r="R10" s="138"/>
      <c r="W10" s="54" t="str">
        <f t="shared" si="2"/>
        <v>mkckdvol -dev IBM.2107-75KYB61 -extpool P0 -cap 262668 -eam rotateexts -sam ese -name ckd_KYB61_#h 80CD-80CF</v>
      </c>
    </row>
    <row r="11" spans="1:23" s="25" customFormat="1" ht="12.75" customHeight="1" x14ac:dyDescent="0.2">
      <c r="A11" s="26" t="s">
        <v>15</v>
      </c>
      <c r="B11" s="26" t="s">
        <v>23</v>
      </c>
      <c r="C11" s="27" t="s">
        <v>24</v>
      </c>
      <c r="D11" s="28">
        <v>14</v>
      </c>
      <c r="E11" s="23"/>
      <c r="F11" s="30"/>
      <c r="G11" s="31" t="str">
        <f t="shared" si="0"/>
        <v>80D0-80DD</v>
      </c>
      <c r="H11" s="32" t="str">
        <f t="shared" si="3"/>
        <v>80D0</v>
      </c>
      <c r="I11" s="32" t="str">
        <f t="shared" si="4"/>
        <v>80DD</v>
      </c>
      <c r="J11" s="31"/>
      <c r="K11" s="33"/>
      <c r="L11" s="34"/>
      <c r="M11" s="33"/>
      <c r="N11" s="31" t="s">
        <v>41</v>
      </c>
      <c r="O11" s="35">
        <v>0</v>
      </c>
      <c r="P11" s="36">
        <f t="shared" si="1"/>
        <v>726.12</v>
      </c>
      <c r="Q11" s="37"/>
      <c r="R11" s="38"/>
      <c r="W11" s="25" t="str">
        <f t="shared" si="2"/>
        <v>mkckdvol -dev IBM.2107-75KYB61 -extpool P0 -cap 65520 -eam rotateexts -sam ese -name ckd_KYB61_#h 80D0-80DD</v>
      </c>
    </row>
    <row r="12" spans="1:23" x14ac:dyDescent="0.2">
      <c r="A12" s="47" t="s">
        <v>15</v>
      </c>
      <c r="B12" s="47" t="s">
        <v>16</v>
      </c>
      <c r="C12" s="48" t="s">
        <v>17</v>
      </c>
      <c r="D12" s="49">
        <v>1</v>
      </c>
      <c r="E12" s="130">
        <v>222</v>
      </c>
      <c r="F12" s="141" t="str">
        <f>DEC2HEX(HEX2DEC(F2)+1)</f>
        <v>81</v>
      </c>
      <c r="G12" s="50" t="str">
        <f t="shared" si="0"/>
        <v>8100-8100</v>
      </c>
      <c r="H12" s="49" t="str">
        <f>DEC2HEX(HEX2DEC(H2)+256)</f>
        <v>8100</v>
      </c>
      <c r="I12" s="49" t="str">
        <f>DEC2HEX(HEX2DEC(I2)+256)</f>
        <v>8100</v>
      </c>
      <c r="J12" s="133" t="str">
        <f>DEC2HEX(HEX2DEC(J2)+256)</f>
        <v>81E0</v>
      </c>
      <c r="K12" s="133" t="str">
        <f>DEC2HEX(HEX2DEC(K2)+256)</f>
        <v>81FF</v>
      </c>
      <c r="L12" s="133">
        <f>(HEX2DEC(K12)-HEX2DEC(J12))+1</f>
        <v>32</v>
      </c>
      <c r="M12" s="133" t="str">
        <f>DEC2HEX(HEX2DEC(M2)+256)</f>
        <v>810E</v>
      </c>
      <c r="N12" s="51" t="s">
        <v>41</v>
      </c>
      <c r="O12" s="50" t="s">
        <v>16</v>
      </c>
      <c r="P12" s="52">
        <f t="shared" si="1"/>
        <v>0.88</v>
      </c>
      <c r="Q12" s="139">
        <f>SUM(P12:P20)</f>
        <v>7904.94</v>
      </c>
      <c r="R12" s="137" t="s">
        <v>138</v>
      </c>
      <c r="W12" s="54" t="str">
        <f t="shared" si="2"/>
        <v>mkckdvol -dev IBM.2107-75KYB61 -extpool P1 -cap 1113 -eam rotateexts -sam ese -name ckd_KYB61_#h 8100-8100</v>
      </c>
    </row>
    <row r="13" spans="1:23" ht="13.15" customHeight="1" x14ac:dyDescent="0.2">
      <c r="A13" s="47" t="s">
        <v>15</v>
      </c>
      <c r="B13" s="47" t="s">
        <v>18</v>
      </c>
      <c r="C13" s="48" t="s">
        <v>19</v>
      </c>
      <c r="D13" s="49">
        <v>25</v>
      </c>
      <c r="E13" s="131"/>
      <c r="F13" s="142"/>
      <c r="G13" s="50" t="str">
        <f t="shared" si="0"/>
        <v>8101-8119</v>
      </c>
      <c r="H13" s="49" t="str">
        <f t="shared" ref="H13:H21" si="5">DEC2HEX(HEX2DEC(I12)+1)</f>
        <v>8101</v>
      </c>
      <c r="I13" s="49" t="str">
        <f t="shared" ref="I13:I21" si="6">DEC2HEX(HEX2DEC(H13)+D13-1)</f>
        <v>8119</v>
      </c>
      <c r="J13" s="135"/>
      <c r="K13" s="135"/>
      <c r="L13" s="135"/>
      <c r="M13" s="135"/>
      <c r="N13" s="51" t="s">
        <v>41</v>
      </c>
      <c r="O13" s="55">
        <v>1</v>
      </c>
      <c r="P13" s="52">
        <f t="shared" si="1"/>
        <v>198.24</v>
      </c>
      <c r="Q13" s="140"/>
      <c r="R13" s="138"/>
      <c r="W13" s="54" t="str">
        <f t="shared" si="2"/>
        <v>mkckdvol -dev IBM.2107-75KYB61 -extpool P1 -cap 10017 -eam rotateexts -sam ese -name ckd_KYB61_#h 8101-8119</v>
      </c>
    </row>
    <row r="14" spans="1:23" ht="13.15" customHeight="1" x14ac:dyDescent="0.2">
      <c r="A14" s="47" t="s">
        <v>15</v>
      </c>
      <c r="B14" s="47" t="s">
        <v>23</v>
      </c>
      <c r="C14" s="48" t="s">
        <v>24</v>
      </c>
      <c r="D14" s="49">
        <v>37</v>
      </c>
      <c r="E14" s="131"/>
      <c r="F14" s="142"/>
      <c r="G14" s="50" t="str">
        <f t="shared" si="0"/>
        <v>811A-813E</v>
      </c>
      <c r="H14" s="49" t="str">
        <f t="shared" si="5"/>
        <v>811A</v>
      </c>
      <c r="I14" s="49" t="str">
        <f t="shared" si="6"/>
        <v>813E</v>
      </c>
      <c r="J14" s="135"/>
      <c r="K14" s="135"/>
      <c r="L14" s="135"/>
      <c r="M14" s="135"/>
      <c r="N14" s="51" t="s">
        <v>41</v>
      </c>
      <c r="O14" s="55">
        <v>1</v>
      </c>
      <c r="P14" s="52">
        <f t="shared" si="1"/>
        <v>1919.03</v>
      </c>
      <c r="Q14" s="140"/>
      <c r="R14" s="138"/>
      <c r="W14" s="54" t="str">
        <f t="shared" si="2"/>
        <v>mkckdvol -dev IBM.2107-75KYB61 -extpool P1 -cap 65520 -eam rotateexts -sam ese -name ckd_KYB61_#h 811A-813E</v>
      </c>
    </row>
    <row r="15" spans="1:23" ht="13.15" customHeight="1" x14ac:dyDescent="0.2">
      <c r="A15" s="47" t="s">
        <v>15</v>
      </c>
      <c r="B15" s="47" t="s">
        <v>25</v>
      </c>
      <c r="C15" s="48" t="s">
        <v>26</v>
      </c>
      <c r="D15" s="49">
        <v>65</v>
      </c>
      <c r="E15" s="131"/>
      <c r="F15" s="142"/>
      <c r="G15" s="50" t="str">
        <f t="shared" si="0"/>
        <v>813F-817F</v>
      </c>
      <c r="H15" s="49" t="str">
        <f t="shared" si="5"/>
        <v>813F</v>
      </c>
      <c r="I15" s="49" t="str">
        <f t="shared" si="6"/>
        <v>817F</v>
      </c>
      <c r="J15" s="135"/>
      <c r="K15" s="135"/>
      <c r="L15" s="135"/>
      <c r="M15" s="135"/>
      <c r="N15" s="51" t="s">
        <v>41</v>
      </c>
      <c r="O15" s="55">
        <v>1</v>
      </c>
      <c r="P15" s="52">
        <f t="shared" si="1"/>
        <v>1685.63</v>
      </c>
      <c r="Q15" s="140"/>
      <c r="R15" s="138"/>
      <c r="W15" s="54" t="str">
        <f t="shared" si="2"/>
        <v>mkckdvol -dev IBM.2107-75KYB61 -extpool P1 -cap 32760 -eam rotateexts -sam ese -name ckd_KYB61_#h 813F-817F</v>
      </c>
    </row>
    <row r="16" spans="1:23" ht="13.15" customHeight="1" x14ac:dyDescent="0.2">
      <c r="A16" s="47" t="s">
        <v>15</v>
      </c>
      <c r="B16" s="47" t="s">
        <v>27</v>
      </c>
      <c r="C16" s="48" t="s">
        <v>28</v>
      </c>
      <c r="D16" s="49">
        <v>20</v>
      </c>
      <c r="E16" s="131"/>
      <c r="F16" s="142"/>
      <c r="G16" s="50" t="str">
        <f t="shared" si="0"/>
        <v>8180-8193</v>
      </c>
      <c r="H16" s="49" t="str">
        <f t="shared" si="5"/>
        <v>8180</v>
      </c>
      <c r="I16" s="49" t="str">
        <f t="shared" si="6"/>
        <v>8193</v>
      </c>
      <c r="J16" s="135"/>
      <c r="K16" s="135"/>
      <c r="L16" s="135"/>
      <c r="M16" s="135"/>
      <c r="N16" s="51" t="s">
        <v>41</v>
      </c>
      <c r="O16" s="55">
        <v>1</v>
      </c>
      <c r="P16" s="52">
        <f t="shared" si="1"/>
        <v>52.86</v>
      </c>
      <c r="Q16" s="140"/>
      <c r="R16" s="138"/>
      <c r="W16" s="54" t="str">
        <f t="shared" si="2"/>
        <v>mkckdvol -dev IBM.2107-75KYB61 -extpool P1 -cap 3339 -eam rotateexts -sam ese -name ckd_KYB61_#h 8180-8193</v>
      </c>
    </row>
    <row r="17" spans="1:23" ht="13.15" customHeight="1" x14ac:dyDescent="0.2">
      <c r="A17" s="47" t="s">
        <v>15</v>
      </c>
      <c r="B17" s="47" t="s">
        <v>23</v>
      </c>
      <c r="C17" s="48" t="s">
        <v>24</v>
      </c>
      <c r="D17" s="49">
        <v>39</v>
      </c>
      <c r="E17" s="131"/>
      <c r="F17" s="142"/>
      <c r="G17" s="50" t="str">
        <f t="shared" si="0"/>
        <v>8194-81BA</v>
      </c>
      <c r="H17" s="49" t="str">
        <f t="shared" si="5"/>
        <v>8194</v>
      </c>
      <c r="I17" s="49" t="str">
        <f t="shared" si="6"/>
        <v>81BA</v>
      </c>
      <c r="J17" s="135"/>
      <c r="K17" s="135"/>
      <c r="L17" s="135"/>
      <c r="M17" s="135"/>
      <c r="N17" s="51" t="s">
        <v>41</v>
      </c>
      <c r="O17" s="55">
        <v>1</v>
      </c>
      <c r="P17" s="52">
        <f t="shared" si="1"/>
        <v>2022.76</v>
      </c>
      <c r="Q17" s="140"/>
      <c r="R17" s="138"/>
      <c r="W17" s="54" t="str">
        <f t="shared" si="2"/>
        <v>mkckdvol -dev IBM.2107-75KYB61 -extpool P1 -cap 65520 -eam rotateexts -sam ese -name ckd_KYB61_#h 8194-81BA</v>
      </c>
    </row>
    <row r="18" spans="1:23" ht="13.15" customHeight="1" x14ac:dyDescent="0.2">
      <c r="A18" s="47" t="s">
        <v>15</v>
      </c>
      <c r="B18" s="47" t="s">
        <v>29</v>
      </c>
      <c r="C18" s="48" t="s">
        <v>30</v>
      </c>
      <c r="D18" s="49">
        <v>3</v>
      </c>
      <c r="E18" s="131"/>
      <c r="F18" s="142"/>
      <c r="G18" s="50" t="str">
        <f t="shared" si="0"/>
        <v>81BB-81BD</v>
      </c>
      <c r="H18" s="49" t="str">
        <f t="shared" si="5"/>
        <v>81BB</v>
      </c>
      <c r="I18" s="49" t="str">
        <f t="shared" si="6"/>
        <v>81BD</v>
      </c>
      <c r="J18" s="135"/>
      <c r="K18" s="135"/>
      <c r="L18" s="135"/>
      <c r="M18" s="135"/>
      <c r="N18" s="51" t="s">
        <v>41</v>
      </c>
      <c r="O18" s="55">
        <v>1</v>
      </c>
      <c r="P18" s="52">
        <f t="shared" si="1"/>
        <v>623.78</v>
      </c>
      <c r="Q18" s="140"/>
      <c r="R18" s="138"/>
      <c r="W18" s="54" t="str">
        <f t="shared" si="2"/>
        <v>mkckdvol -dev IBM.2107-75KYB61 -extpool P1 -cap 262668 -eam rotateexts -sam ese -name ckd_KYB61_#h 81BB-81BD</v>
      </c>
    </row>
    <row r="19" spans="1:23" ht="13.15" customHeight="1" x14ac:dyDescent="0.2">
      <c r="A19" s="47" t="s">
        <v>15</v>
      </c>
      <c r="B19" s="47" t="s">
        <v>23</v>
      </c>
      <c r="C19" s="48" t="s">
        <v>24</v>
      </c>
      <c r="D19" s="49">
        <v>15</v>
      </c>
      <c r="E19" s="131"/>
      <c r="F19" s="142"/>
      <c r="G19" s="50" t="str">
        <f t="shared" si="0"/>
        <v>81BE-81CC</v>
      </c>
      <c r="H19" s="49" t="str">
        <f t="shared" si="5"/>
        <v>81BE</v>
      </c>
      <c r="I19" s="49" t="str">
        <f t="shared" si="6"/>
        <v>81CC</v>
      </c>
      <c r="J19" s="135"/>
      <c r="K19" s="135"/>
      <c r="L19" s="135"/>
      <c r="M19" s="135"/>
      <c r="N19" s="51" t="s">
        <v>41</v>
      </c>
      <c r="O19" s="55">
        <v>1</v>
      </c>
      <c r="P19" s="52">
        <f t="shared" si="1"/>
        <v>777.98</v>
      </c>
      <c r="Q19" s="140"/>
      <c r="R19" s="138"/>
      <c r="W19" s="54" t="str">
        <f t="shared" si="2"/>
        <v>mkckdvol -dev IBM.2107-75KYB61 -extpool P1 -cap 65520 -eam rotateexts -sam ese -name ckd_KYB61_#h 81BE-81CC</v>
      </c>
    </row>
    <row r="20" spans="1:23" ht="13.15" customHeight="1" x14ac:dyDescent="0.2">
      <c r="A20" s="47" t="s">
        <v>15</v>
      </c>
      <c r="B20" s="47" t="s">
        <v>29</v>
      </c>
      <c r="C20" s="48" t="s">
        <v>30</v>
      </c>
      <c r="D20" s="49">
        <v>3</v>
      </c>
      <c r="E20" s="131"/>
      <c r="F20" s="142"/>
      <c r="G20" s="50" t="str">
        <f t="shared" si="0"/>
        <v>81CD-81CF</v>
      </c>
      <c r="H20" s="49" t="str">
        <f t="shared" si="5"/>
        <v>81CD</v>
      </c>
      <c r="I20" s="49" t="str">
        <f t="shared" si="6"/>
        <v>81CF</v>
      </c>
      <c r="J20" s="135"/>
      <c r="K20" s="135"/>
      <c r="L20" s="135"/>
      <c r="M20" s="135"/>
      <c r="N20" s="51" t="s">
        <v>41</v>
      </c>
      <c r="O20" s="55">
        <v>1</v>
      </c>
      <c r="P20" s="52">
        <f t="shared" si="1"/>
        <v>623.78</v>
      </c>
      <c r="Q20" s="140"/>
      <c r="R20" s="138"/>
      <c r="W20" s="54" t="str">
        <f t="shared" si="2"/>
        <v>mkckdvol -dev IBM.2107-75KYB61 -extpool P1 -cap 262668 -eam rotateexts -sam ese -name ckd_KYB61_#h 81CD-81CF</v>
      </c>
    </row>
    <row r="21" spans="1:23" s="25" customFormat="1" ht="12.75" customHeight="1" x14ac:dyDescent="0.2">
      <c r="A21" s="26" t="s">
        <v>15</v>
      </c>
      <c r="B21" s="26" t="s">
        <v>23</v>
      </c>
      <c r="C21" s="27" t="s">
        <v>24</v>
      </c>
      <c r="D21" s="28">
        <v>14</v>
      </c>
      <c r="E21" s="23"/>
      <c r="F21" s="30"/>
      <c r="G21" s="31" t="str">
        <f t="shared" si="0"/>
        <v>81D0-81DD</v>
      </c>
      <c r="H21" s="32" t="str">
        <f t="shared" si="5"/>
        <v>81D0</v>
      </c>
      <c r="I21" s="32" t="str">
        <f t="shared" si="6"/>
        <v>81DD</v>
      </c>
      <c r="J21" s="31"/>
      <c r="K21" s="33"/>
      <c r="L21" s="34"/>
      <c r="M21" s="33"/>
      <c r="N21" s="31" t="s">
        <v>41</v>
      </c>
      <c r="O21" s="35">
        <v>1</v>
      </c>
      <c r="P21" s="36">
        <f t="shared" si="1"/>
        <v>726.12</v>
      </c>
      <c r="Q21" s="37"/>
      <c r="R21" s="38"/>
      <c r="W21" s="25" t="str">
        <f t="shared" si="2"/>
        <v>mkckdvol -dev IBM.2107-75KYB61 -extpool P1 -cap 65520 -eam rotateexts -sam ese -name ckd_KYB61_#h 81D0-81DD</v>
      </c>
    </row>
    <row r="22" spans="1:23" x14ac:dyDescent="0.2">
      <c r="A22" s="47" t="s">
        <v>15</v>
      </c>
      <c r="B22" s="47" t="s">
        <v>16</v>
      </c>
      <c r="C22" s="48" t="s">
        <v>17</v>
      </c>
      <c r="D22" s="49">
        <v>1</v>
      </c>
      <c r="E22" s="130">
        <v>222</v>
      </c>
      <c r="F22" s="141" t="str">
        <f>DEC2HEX(HEX2DEC(F12)+1)</f>
        <v>82</v>
      </c>
      <c r="G22" s="50" t="str">
        <f t="shared" si="0"/>
        <v>8200-8200</v>
      </c>
      <c r="H22" s="49" t="str">
        <f>DEC2HEX(HEX2DEC(H12)+256)</f>
        <v>8200</v>
      </c>
      <c r="I22" s="49" t="str">
        <f>DEC2HEX(HEX2DEC(I12)+256)</f>
        <v>8200</v>
      </c>
      <c r="J22" s="133" t="str">
        <f>DEC2HEX(HEX2DEC(J12)+256)</f>
        <v>82E0</v>
      </c>
      <c r="K22" s="133" t="str">
        <f>DEC2HEX(HEX2DEC(K12)+256)</f>
        <v>82FF</v>
      </c>
      <c r="L22" s="133">
        <f>(HEX2DEC(K22)-HEX2DEC(J22))+1</f>
        <v>32</v>
      </c>
      <c r="M22" s="133" t="str">
        <f>DEC2HEX(HEX2DEC(M12)+256)</f>
        <v>820E</v>
      </c>
      <c r="N22" s="51" t="s">
        <v>41</v>
      </c>
      <c r="O22" s="50" t="s">
        <v>22</v>
      </c>
      <c r="P22" s="52">
        <f t="shared" si="1"/>
        <v>0.88</v>
      </c>
      <c r="Q22" s="139">
        <f>SUM(P22:P30)</f>
        <v>7904.94</v>
      </c>
      <c r="R22" s="137" t="s">
        <v>138</v>
      </c>
      <c r="W22" s="54" t="str">
        <f t="shared" si="2"/>
        <v>mkckdvol -dev IBM.2107-75KYB61 -extpool P0 -cap 1113 -eam rotateexts -sam ese -name ckd_KYB61_#h 8200-8200</v>
      </c>
    </row>
    <row r="23" spans="1:23" ht="13.15" customHeight="1" x14ac:dyDescent="0.2">
      <c r="A23" s="47" t="s">
        <v>15</v>
      </c>
      <c r="B23" s="47" t="s">
        <v>18</v>
      </c>
      <c r="C23" s="48" t="s">
        <v>19</v>
      </c>
      <c r="D23" s="49">
        <v>25</v>
      </c>
      <c r="E23" s="131"/>
      <c r="F23" s="142"/>
      <c r="G23" s="50" t="str">
        <f t="shared" si="0"/>
        <v>8201-8219</v>
      </c>
      <c r="H23" s="49" t="str">
        <f t="shared" ref="H23:H31" si="7">DEC2HEX(HEX2DEC(I22)+1)</f>
        <v>8201</v>
      </c>
      <c r="I23" s="49" t="str">
        <f t="shared" ref="I23:I31" si="8">DEC2HEX(HEX2DEC(H23)+D23-1)</f>
        <v>8219</v>
      </c>
      <c r="J23" s="135"/>
      <c r="K23" s="135"/>
      <c r="L23" s="135"/>
      <c r="M23" s="135"/>
      <c r="N23" s="51" t="s">
        <v>41</v>
      </c>
      <c r="O23" s="55">
        <v>0</v>
      </c>
      <c r="P23" s="52">
        <f t="shared" si="1"/>
        <v>198.24</v>
      </c>
      <c r="Q23" s="140"/>
      <c r="R23" s="138"/>
      <c r="W23" s="54" t="str">
        <f t="shared" si="2"/>
        <v>mkckdvol -dev IBM.2107-75KYB61 -extpool P0 -cap 10017 -eam rotateexts -sam ese -name ckd_KYB61_#h 8201-8219</v>
      </c>
    </row>
    <row r="24" spans="1:23" ht="13.15" customHeight="1" x14ac:dyDescent="0.2">
      <c r="A24" s="47" t="s">
        <v>15</v>
      </c>
      <c r="B24" s="47" t="s">
        <v>23</v>
      </c>
      <c r="C24" s="48" t="s">
        <v>24</v>
      </c>
      <c r="D24" s="49">
        <v>37</v>
      </c>
      <c r="E24" s="131"/>
      <c r="F24" s="142"/>
      <c r="G24" s="50" t="str">
        <f t="shared" si="0"/>
        <v>821A-823E</v>
      </c>
      <c r="H24" s="49" t="str">
        <f t="shared" si="7"/>
        <v>821A</v>
      </c>
      <c r="I24" s="49" t="str">
        <f t="shared" si="8"/>
        <v>823E</v>
      </c>
      <c r="J24" s="135"/>
      <c r="K24" s="135"/>
      <c r="L24" s="135"/>
      <c r="M24" s="135"/>
      <c r="N24" s="51" t="s">
        <v>41</v>
      </c>
      <c r="O24" s="55">
        <v>0</v>
      </c>
      <c r="P24" s="52">
        <f t="shared" si="1"/>
        <v>1919.03</v>
      </c>
      <c r="Q24" s="140"/>
      <c r="R24" s="138"/>
      <c r="W24" s="54" t="str">
        <f t="shared" si="2"/>
        <v>mkckdvol -dev IBM.2107-75KYB61 -extpool P0 -cap 65520 -eam rotateexts -sam ese -name ckd_KYB61_#h 821A-823E</v>
      </c>
    </row>
    <row r="25" spans="1:23" ht="13.15" customHeight="1" x14ac:dyDescent="0.2">
      <c r="A25" s="47" t="s">
        <v>15</v>
      </c>
      <c r="B25" s="47" t="s">
        <v>25</v>
      </c>
      <c r="C25" s="48" t="s">
        <v>26</v>
      </c>
      <c r="D25" s="49">
        <v>65</v>
      </c>
      <c r="E25" s="131"/>
      <c r="F25" s="142"/>
      <c r="G25" s="50" t="str">
        <f t="shared" si="0"/>
        <v>823F-827F</v>
      </c>
      <c r="H25" s="49" t="str">
        <f t="shared" si="7"/>
        <v>823F</v>
      </c>
      <c r="I25" s="49" t="str">
        <f t="shared" si="8"/>
        <v>827F</v>
      </c>
      <c r="J25" s="135"/>
      <c r="K25" s="135"/>
      <c r="L25" s="135"/>
      <c r="M25" s="135"/>
      <c r="N25" s="51" t="s">
        <v>41</v>
      </c>
      <c r="O25" s="55">
        <v>0</v>
      </c>
      <c r="P25" s="52">
        <f t="shared" si="1"/>
        <v>1685.63</v>
      </c>
      <c r="Q25" s="140"/>
      <c r="R25" s="138"/>
      <c r="W25" s="54" t="str">
        <f t="shared" si="2"/>
        <v>mkckdvol -dev IBM.2107-75KYB61 -extpool P0 -cap 32760 -eam rotateexts -sam ese -name ckd_KYB61_#h 823F-827F</v>
      </c>
    </row>
    <row r="26" spans="1:23" ht="13.15" customHeight="1" x14ac:dyDescent="0.2">
      <c r="A26" s="47" t="s">
        <v>15</v>
      </c>
      <c r="B26" s="47" t="s">
        <v>27</v>
      </c>
      <c r="C26" s="48" t="s">
        <v>28</v>
      </c>
      <c r="D26" s="49">
        <v>20</v>
      </c>
      <c r="E26" s="131"/>
      <c r="F26" s="142"/>
      <c r="G26" s="50" t="str">
        <f t="shared" si="0"/>
        <v>8280-8293</v>
      </c>
      <c r="H26" s="49" t="str">
        <f t="shared" si="7"/>
        <v>8280</v>
      </c>
      <c r="I26" s="49" t="str">
        <f t="shared" si="8"/>
        <v>8293</v>
      </c>
      <c r="J26" s="135"/>
      <c r="K26" s="135"/>
      <c r="L26" s="135"/>
      <c r="M26" s="135"/>
      <c r="N26" s="51" t="s">
        <v>41</v>
      </c>
      <c r="O26" s="55">
        <v>0</v>
      </c>
      <c r="P26" s="52">
        <f t="shared" si="1"/>
        <v>52.86</v>
      </c>
      <c r="Q26" s="140"/>
      <c r="R26" s="138"/>
      <c r="W26" s="54" t="str">
        <f t="shared" si="2"/>
        <v>mkckdvol -dev IBM.2107-75KYB61 -extpool P0 -cap 3339 -eam rotateexts -sam ese -name ckd_KYB61_#h 8280-8293</v>
      </c>
    </row>
    <row r="27" spans="1:23" ht="13.15" customHeight="1" x14ac:dyDescent="0.2">
      <c r="A27" s="47" t="s">
        <v>15</v>
      </c>
      <c r="B27" s="47" t="s">
        <v>23</v>
      </c>
      <c r="C27" s="48" t="s">
        <v>24</v>
      </c>
      <c r="D27" s="49">
        <v>39</v>
      </c>
      <c r="E27" s="131"/>
      <c r="F27" s="142"/>
      <c r="G27" s="50" t="str">
        <f t="shared" si="0"/>
        <v>8294-82BA</v>
      </c>
      <c r="H27" s="49" t="str">
        <f t="shared" si="7"/>
        <v>8294</v>
      </c>
      <c r="I27" s="49" t="str">
        <f t="shared" si="8"/>
        <v>82BA</v>
      </c>
      <c r="J27" s="135"/>
      <c r="K27" s="135"/>
      <c r="L27" s="135"/>
      <c r="M27" s="135"/>
      <c r="N27" s="51" t="s">
        <v>41</v>
      </c>
      <c r="O27" s="55">
        <v>0</v>
      </c>
      <c r="P27" s="52">
        <f t="shared" si="1"/>
        <v>2022.76</v>
      </c>
      <c r="Q27" s="140"/>
      <c r="R27" s="138"/>
      <c r="W27" s="54" t="str">
        <f t="shared" si="2"/>
        <v>mkckdvol -dev IBM.2107-75KYB61 -extpool P0 -cap 65520 -eam rotateexts -sam ese -name ckd_KYB61_#h 8294-82BA</v>
      </c>
    </row>
    <row r="28" spans="1:23" ht="13.15" customHeight="1" x14ac:dyDescent="0.2">
      <c r="A28" s="47" t="s">
        <v>15</v>
      </c>
      <c r="B28" s="47" t="s">
        <v>29</v>
      </c>
      <c r="C28" s="48" t="s">
        <v>30</v>
      </c>
      <c r="D28" s="49">
        <v>3</v>
      </c>
      <c r="E28" s="131"/>
      <c r="F28" s="142"/>
      <c r="G28" s="50" t="str">
        <f t="shared" si="0"/>
        <v>82BB-82BD</v>
      </c>
      <c r="H28" s="49" t="str">
        <f t="shared" si="7"/>
        <v>82BB</v>
      </c>
      <c r="I28" s="49" t="str">
        <f t="shared" si="8"/>
        <v>82BD</v>
      </c>
      <c r="J28" s="135"/>
      <c r="K28" s="135"/>
      <c r="L28" s="135"/>
      <c r="M28" s="135"/>
      <c r="N28" s="51" t="s">
        <v>41</v>
      </c>
      <c r="O28" s="55">
        <v>0</v>
      </c>
      <c r="P28" s="52">
        <f t="shared" si="1"/>
        <v>623.78</v>
      </c>
      <c r="Q28" s="140"/>
      <c r="R28" s="138"/>
      <c r="W28" s="54" t="str">
        <f t="shared" si="2"/>
        <v>mkckdvol -dev IBM.2107-75KYB61 -extpool P0 -cap 262668 -eam rotateexts -sam ese -name ckd_KYB61_#h 82BB-82BD</v>
      </c>
    </row>
    <row r="29" spans="1:23" ht="13.15" customHeight="1" x14ac:dyDescent="0.2">
      <c r="A29" s="47" t="s">
        <v>15</v>
      </c>
      <c r="B29" s="47" t="s">
        <v>23</v>
      </c>
      <c r="C29" s="48" t="s">
        <v>24</v>
      </c>
      <c r="D29" s="49">
        <v>15</v>
      </c>
      <c r="E29" s="131"/>
      <c r="F29" s="142"/>
      <c r="G29" s="50" t="str">
        <f t="shared" si="0"/>
        <v>82BE-82CC</v>
      </c>
      <c r="H29" s="49" t="str">
        <f t="shared" si="7"/>
        <v>82BE</v>
      </c>
      <c r="I29" s="49" t="str">
        <f t="shared" si="8"/>
        <v>82CC</v>
      </c>
      <c r="J29" s="135"/>
      <c r="K29" s="135"/>
      <c r="L29" s="135"/>
      <c r="M29" s="135"/>
      <c r="N29" s="51" t="s">
        <v>41</v>
      </c>
      <c r="O29" s="55">
        <v>0</v>
      </c>
      <c r="P29" s="52">
        <f t="shared" si="1"/>
        <v>777.98</v>
      </c>
      <c r="Q29" s="140"/>
      <c r="R29" s="138"/>
      <c r="W29" s="54" t="str">
        <f t="shared" si="2"/>
        <v>mkckdvol -dev IBM.2107-75KYB61 -extpool P0 -cap 65520 -eam rotateexts -sam ese -name ckd_KYB61_#h 82BE-82CC</v>
      </c>
    </row>
    <row r="30" spans="1:23" ht="13.15" customHeight="1" x14ac:dyDescent="0.2">
      <c r="A30" s="47" t="s">
        <v>15</v>
      </c>
      <c r="B30" s="47" t="s">
        <v>29</v>
      </c>
      <c r="C30" s="48" t="s">
        <v>30</v>
      </c>
      <c r="D30" s="49">
        <v>3</v>
      </c>
      <c r="E30" s="131"/>
      <c r="F30" s="142"/>
      <c r="G30" s="50" t="str">
        <f t="shared" si="0"/>
        <v>82CD-82CF</v>
      </c>
      <c r="H30" s="49" t="str">
        <f t="shared" si="7"/>
        <v>82CD</v>
      </c>
      <c r="I30" s="49" t="str">
        <f t="shared" si="8"/>
        <v>82CF</v>
      </c>
      <c r="J30" s="135"/>
      <c r="K30" s="135"/>
      <c r="L30" s="135"/>
      <c r="M30" s="135"/>
      <c r="N30" s="51" t="s">
        <v>41</v>
      </c>
      <c r="O30" s="55">
        <v>0</v>
      </c>
      <c r="P30" s="52">
        <f t="shared" si="1"/>
        <v>623.78</v>
      </c>
      <c r="Q30" s="140"/>
      <c r="R30" s="138"/>
      <c r="W30" s="54" t="str">
        <f t="shared" si="2"/>
        <v>mkckdvol -dev IBM.2107-75KYB61 -extpool P0 -cap 262668 -eam rotateexts -sam ese -name ckd_KYB61_#h 82CD-82CF</v>
      </c>
    </row>
    <row r="31" spans="1:23" s="25" customFormat="1" ht="12.75" customHeight="1" x14ac:dyDescent="0.2">
      <c r="A31" s="26" t="s">
        <v>15</v>
      </c>
      <c r="B31" s="26" t="s">
        <v>23</v>
      </c>
      <c r="C31" s="27" t="s">
        <v>24</v>
      </c>
      <c r="D31" s="28">
        <v>14</v>
      </c>
      <c r="E31" s="23"/>
      <c r="F31" s="30"/>
      <c r="G31" s="31" t="str">
        <f t="shared" si="0"/>
        <v>82D0-82DD</v>
      </c>
      <c r="H31" s="32" t="str">
        <f t="shared" si="7"/>
        <v>82D0</v>
      </c>
      <c r="I31" s="32" t="str">
        <f t="shared" si="8"/>
        <v>82DD</v>
      </c>
      <c r="J31" s="31"/>
      <c r="K31" s="33"/>
      <c r="L31" s="34"/>
      <c r="M31" s="33"/>
      <c r="N31" s="31" t="s">
        <v>41</v>
      </c>
      <c r="O31" s="35">
        <v>0</v>
      </c>
      <c r="P31" s="36">
        <f t="shared" si="1"/>
        <v>726.12</v>
      </c>
      <c r="Q31" s="37"/>
      <c r="R31" s="38"/>
      <c r="W31" s="25" t="str">
        <f t="shared" si="2"/>
        <v>mkckdvol -dev IBM.2107-75KYB61 -extpool P0 -cap 65520 -eam rotateexts -sam ese -name ckd_KYB61_#h 82D0-82DD</v>
      </c>
    </row>
    <row r="32" spans="1:23" x14ac:dyDescent="0.2">
      <c r="A32" s="47" t="s">
        <v>15</v>
      </c>
      <c r="B32" s="47" t="s">
        <v>16</v>
      </c>
      <c r="C32" s="48" t="s">
        <v>17</v>
      </c>
      <c r="D32" s="49">
        <v>1</v>
      </c>
      <c r="E32" s="130">
        <v>222</v>
      </c>
      <c r="F32" s="141" t="str">
        <f>DEC2HEX(HEX2DEC(F22)+1)</f>
        <v>83</v>
      </c>
      <c r="G32" s="50" t="str">
        <f t="shared" si="0"/>
        <v>8300-8300</v>
      </c>
      <c r="H32" s="49" t="str">
        <f>DEC2HEX(HEX2DEC(H22)+256)</f>
        <v>8300</v>
      </c>
      <c r="I32" s="49" t="str">
        <f>DEC2HEX(HEX2DEC(I22)+256)</f>
        <v>8300</v>
      </c>
      <c r="J32" s="133" t="str">
        <f>DEC2HEX(HEX2DEC(J22)+256)</f>
        <v>83E0</v>
      </c>
      <c r="K32" s="133" t="str">
        <f>DEC2HEX(HEX2DEC(K22)+256)</f>
        <v>83FF</v>
      </c>
      <c r="L32" s="133">
        <f>(HEX2DEC(K32)-HEX2DEC(J32))+1</f>
        <v>32</v>
      </c>
      <c r="M32" s="133" t="str">
        <f>DEC2HEX(HEX2DEC(M22)+256)</f>
        <v>830E</v>
      </c>
      <c r="N32" s="51" t="s">
        <v>41</v>
      </c>
      <c r="O32" s="50" t="s">
        <v>16</v>
      </c>
      <c r="P32" s="52">
        <f t="shared" si="1"/>
        <v>0.88</v>
      </c>
      <c r="Q32" s="139">
        <f>SUM(P32:P40)</f>
        <v>7904.94</v>
      </c>
      <c r="R32" s="137" t="s">
        <v>138</v>
      </c>
      <c r="W32" s="54" t="str">
        <f t="shared" si="2"/>
        <v>mkckdvol -dev IBM.2107-75KYB61 -extpool P1 -cap 1113 -eam rotateexts -sam ese -name ckd_KYB61_#h 8300-8300</v>
      </c>
    </row>
    <row r="33" spans="1:23" ht="13.15" customHeight="1" x14ac:dyDescent="0.2">
      <c r="A33" s="47" t="s">
        <v>15</v>
      </c>
      <c r="B33" s="47" t="s">
        <v>18</v>
      </c>
      <c r="C33" s="48" t="s">
        <v>19</v>
      </c>
      <c r="D33" s="49">
        <v>25</v>
      </c>
      <c r="E33" s="131"/>
      <c r="F33" s="142"/>
      <c r="G33" s="50" t="str">
        <f t="shared" si="0"/>
        <v>8301-8319</v>
      </c>
      <c r="H33" s="49" t="str">
        <f t="shared" ref="H33:H41" si="9">DEC2HEX(HEX2DEC(I32)+1)</f>
        <v>8301</v>
      </c>
      <c r="I33" s="49" t="str">
        <f t="shared" ref="I33:I41" si="10">DEC2HEX(HEX2DEC(H33)+D33-1)</f>
        <v>8319</v>
      </c>
      <c r="J33" s="135"/>
      <c r="K33" s="135"/>
      <c r="L33" s="135"/>
      <c r="M33" s="135"/>
      <c r="N33" s="51" t="s">
        <v>41</v>
      </c>
      <c r="O33" s="55">
        <v>1</v>
      </c>
      <c r="P33" s="52">
        <f t="shared" si="1"/>
        <v>198.24</v>
      </c>
      <c r="Q33" s="140"/>
      <c r="R33" s="138"/>
      <c r="W33" s="54" t="str">
        <f t="shared" si="2"/>
        <v>mkckdvol -dev IBM.2107-75KYB61 -extpool P1 -cap 10017 -eam rotateexts -sam ese -name ckd_KYB61_#h 8301-8319</v>
      </c>
    </row>
    <row r="34" spans="1:23" ht="13.15" customHeight="1" x14ac:dyDescent="0.2">
      <c r="A34" s="47" t="s">
        <v>15</v>
      </c>
      <c r="B34" s="47" t="s">
        <v>23</v>
      </c>
      <c r="C34" s="48" t="s">
        <v>24</v>
      </c>
      <c r="D34" s="49">
        <v>37</v>
      </c>
      <c r="E34" s="131"/>
      <c r="F34" s="142"/>
      <c r="G34" s="50" t="str">
        <f t="shared" si="0"/>
        <v>831A-833E</v>
      </c>
      <c r="H34" s="49" t="str">
        <f t="shared" si="9"/>
        <v>831A</v>
      </c>
      <c r="I34" s="49" t="str">
        <f t="shared" si="10"/>
        <v>833E</v>
      </c>
      <c r="J34" s="135"/>
      <c r="K34" s="135"/>
      <c r="L34" s="135"/>
      <c r="M34" s="135"/>
      <c r="N34" s="51" t="s">
        <v>41</v>
      </c>
      <c r="O34" s="55">
        <v>1</v>
      </c>
      <c r="P34" s="52">
        <f t="shared" si="1"/>
        <v>1919.03</v>
      </c>
      <c r="Q34" s="140"/>
      <c r="R34" s="138"/>
      <c r="W34" s="54" t="str">
        <f t="shared" si="2"/>
        <v>mkckdvol -dev IBM.2107-75KYB61 -extpool P1 -cap 65520 -eam rotateexts -sam ese -name ckd_KYB61_#h 831A-833E</v>
      </c>
    </row>
    <row r="35" spans="1:23" ht="13.15" customHeight="1" x14ac:dyDescent="0.2">
      <c r="A35" s="47" t="s">
        <v>15</v>
      </c>
      <c r="B35" s="47" t="s">
        <v>25</v>
      </c>
      <c r="C35" s="48" t="s">
        <v>26</v>
      </c>
      <c r="D35" s="49">
        <v>65</v>
      </c>
      <c r="E35" s="131"/>
      <c r="F35" s="142"/>
      <c r="G35" s="50" t="str">
        <f t="shared" si="0"/>
        <v>833F-837F</v>
      </c>
      <c r="H35" s="49" t="str">
        <f t="shared" si="9"/>
        <v>833F</v>
      </c>
      <c r="I35" s="49" t="str">
        <f t="shared" si="10"/>
        <v>837F</v>
      </c>
      <c r="J35" s="135"/>
      <c r="K35" s="135"/>
      <c r="L35" s="135"/>
      <c r="M35" s="135"/>
      <c r="N35" s="51" t="s">
        <v>41</v>
      </c>
      <c r="O35" s="55">
        <v>1</v>
      </c>
      <c r="P35" s="52">
        <f t="shared" si="1"/>
        <v>1685.63</v>
      </c>
      <c r="Q35" s="140"/>
      <c r="R35" s="138"/>
      <c r="W35" s="54" t="str">
        <f t="shared" si="2"/>
        <v>mkckdvol -dev IBM.2107-75KYB61 -extpool P1 -cap 32760 -eam rotateexts -sam ese -name ckd_KYB61_#h 833F-837F</v>
      </c>
    </row>
    <row r="36" spans="1:23" ht="13.15" customHeight="1" x14ac:dyDescent="0.2">
      <c r="A36" s="47" t="s">
        <v>15</v>
      </c>
      <c r="B36" s="47" t="s">
        <v>27</v>
      </c>
      <c r="C36" s="48" t="s">
        <v>28</v>
      </c>
      <c r="D36" s="49">
        <v>20</v>
      </c>
      <c r="E36" s="131"/>
      <c r="F36" s="142"/>
      <c r="G36" s="50" t="str">
        <f t="shared" si="0"/>
        <v>8380-8393</v>
      </c>
      <c r="H36" s="49" t="str">
        <f t="shared" si="9"/>
        <v>8380</v>
      </c>
      <c r="I36" s="49" t="str">
        <f t="shared" si="10"/>
        <v>8393</v>
      </c>
      <c r="J36" s="135"/>
      <c r="K36" s="135"/>
      <c r="L36" s="135"/>
      <c r="M36" s="135"/>
      <c r="N36" s="51" t="s">
        <v>41</v>
      </c>
      <c r="O36" s="55">
        <v>1</v>
      </c>
      <c r="P36" s="52">
        <f t="shared" si="1"/>
        <v>52.86</v>
      </c>
      <c r="Q36" s="140"/>
      <c r="R36" s="138"/>
      <c r="W36" s="54" t="str">
        <f t="shared" si="2"/>
        <v>mkckdvol -dev IBM.2107-75KYB61 -extpool P1 -cap 3339 -eam rotateexts -sam ese -name ckd_KYB61_#h 8380-8393</v>
      </c>
    </row>
    <row r="37" spans="1:23" ht="13.15" customHeight="1" x14ac:dyDescent="0.2">
      <c r="A37" s="47" t="s">
        <v>15</v>
      </c>
      <c r="B37" s="47" t="s">
        <v>23</v>
      </c>
      <c r="C37" s="48" t="s">
        <v>24</v>
      </c>
      <c r="D37" s="49">
        <v>39</v>
      </c>
      <c r="E37" s="131"/>
      <c r="F37" s="142"/>
      <c r="G37" s="50" t="str">
        <f t="shared" si="0"/>
        <v>8394-83BA</v>
      </c>
      <c r="H37" s="49" t="str">
        <f t="shared" si="9"/>
        <v>8394</v>
      </c>
      <c r="I37" s="49" t="str">
        <f t="shared" si="10"/>
        <v>83BA</v>
      </c>
      <c r="J37" s="135"/>
      <c r="K37" s="135"/>
      <c r="L37" s="135"/>
      <c r="M37" s="135"/>
      <c r="N37" s="51" t="s">
        <v>41</v>
      </c>
      <c r="O37" s="55">
        <v>1</v>
      </c>
      <c r="P37" s="52">
        <f t="shared" si="1"/>
        <v>2022.76</v>
      </c>
      <c r="Q37" s="140"/>
      <c r="R37" s="138"/>
      <c r="W37" s="54" t="str">
        <f t="shared" si="2"/>
        <v>mkckdvol -dev IBM.2107-75KYB61 -extpool P1 -cap 65520 -eam rotateexts -sam ese -name ckd_KYB61_#h 8394-83BA</v>
      </c>
    </row>
    <row r="38" spans="1:23" ht="13.15" customHeight="1" x14ac:dyDescent="0.2">
      <c r="A38" s="47" t="s">
        <v>15</v>
      </c>
      <c r="B38" s="47" t="s">
        <v>29</v>
      </c>
      <c r="C38" s="48" t="s">
        <v>30</v>
      </c>
      <c r="D38" s="49">
        <v>3</v>
      </c>
      <c r="E38" s="131"/>
      <c r="F38" s="142"/>
      <c r="G38" s="50" t="str">
        <f t="shared" si="0"/>
        <v>83BB-83BD</v>
      </c>
      <c r="H38" s="49" t="str">
        <f t="shared" si="9"/>
        <v>83BB</v>
      </c>
      <c r="I38" s="49" t="str">
        <f t="shared" si="10"/>
        <v>83BD</v>
      </c>
      <c r="J38" s="135"/>
      <c r="K38" s="135"/>
      <c r="L38" s="135"/>
      <c r="M38" s="135"/>
      <c r="N38" s="51" t="s">
        <v>41</v>
      </c>
      <c r="O38" s="55">
        <v>1</v>
      </c>
      <c r="P38" s="52">
        <f t="shared" si="1"/>
        <v>623.78</v>
      </c>
      <c r="Q38" s="140"/>
      <c r="R38" s="138"/>
      <c r="W38" s="54" t="str">
        <f t="shared" si="2"/>
        <v>mkckdvol -dev IBM.2107-75KYB61 -extpool P1 -cap 262668 -eam rotateexts -sam ese -name ckd_KYB61_#h 83BB-83BD</v>
      </c>
    </row>
    <row r="39" spans="1:23" ht="13.15" customHeight="1" x14ac:dyDescent="0.2">
      <c r="A39" s="47" t="s">
        <v>15</v>
      </c>
      <c r="B39" s="47" t="s">
        <v>23</v>
      </c>
      <c r="C39" s="48" t="s">
        <v>24</v>
      </c>
      <c r="D39" s="49">
        <v>15</v>
      </c>
      <c r="E39" s="131"/>
      <c r="F39" s="142"/>
      <c r="G39" s="50" t="str">
        <f t="shared" si="0"/>
        <v>83BE-83CC</v>
      </c>
      <c r="H39" s="49" t="str">
        <f t="shared" si="9"/>
        <v>83BE</v>
      </c>
      <c r="I39" s="49" t="str">
        <f t="shared" si="10"/>
        <v>83CC</v>
      </c>
      <c r="J39" s="135"/>
      <c r="K39" s="135"/>
      <c r="L39" s="135"/>
      <c r="M39" s="135"/>
      <c r="N39" s="51" t="s">
        <v>41</v>
      </c>
      <c r="O39" s="55">
        <v>1</v>
      </c>
      <c r="P39" s="52">
        <f t="shared" si="1"/>
        <v>777.98</v>
      </c>
      <c r="Q39" s="140"/>
      <c r="R39" s="138"/>
      <c r="W39" s="54" t="str">
        <f t="shared" si="2"/>
        <v>mkckdvol -dev IBM.2107-75KYB61 -extpool P1 -cap 65520 -eam rotateexts -sam ese -name ckd_KYB61_#h 83BE-83CC</v>
      </c>
    </row>
    <row r="40" spans="1:23" ht="13.15" customHeight="1" x14ac:dyDescent="0.2">
      <c r="A40" s="47" t="s">
        <v>15</v>
      </c>
      <c r="B40" s="47" t="s">
        <v>29</v>
      </c>
      <c r="C40" s="48" t="s">
        <v>30</v>
      </c>
      <c r="D40" s="49">
        <v>3</v>
      </c>
      <c r="E40" s="131"/>
      <c r="F40" s="142"/>
      <c r="G40" s="50" t="str">
        <f t="shared" si="0"/>
        <v>83CD-83CF</v>
      </c>
      <c r="H40" s="49" t="str">
        <f t="shared" si="9"/>
        <v>83CD</v>
      </c>
      <c r="I40" s="49" t="str">
        <f t="shared" si="10"/>
        <v>83CF</v>
      </c>
      <c r="J40" s="135"/>
      <c r="K40" s="135"/>
      <c r="L40" s="135"/>
      <c r="M40" s="135"/>
      <c r="N40" s="51" t="s">
        <v>41</v>
      </c>
      <c r="O40" s="55">
        <v>1</v>
      </c>
      <c r="P40" s="52">
        <f t="shared" si="1"/>
        <v>623.78</v>
      </c>
      <c r="Q40" s="140"/>
      <c r="R40" s="138"/>
      <c r="W40" s="54" t="str">
        <f t="shared" si="2"/>
        <v>mkckdvol -dev IBM.2107-75KYB61 -extpool P1 -cap 262668 -eam rotateexts -sam ese -name ckd_KYB61_#h 83CD-83CF</v>
      </c>
    </row>
    <row r="41" spans="1:23" s="25" customFormat="1" ht="12.75" customHeight="1" x14ac:dyDescent="0.2">
      <c r="A41" s="26" t="s">
        <v>15</v>
      </c>
      <c r="B41" s="26" t="s">
        <v>23</v>
      </c>
      <c r="C41" s="27" t="s">
        <v>24</v>
      </c>
      <c r="D41" s="28">
        <v>14</v>
      </c>
      <c r="E41" s="23"/>
      <c r="F41" s="30"/>
      <c r="G41" s="31" t="str">
        <f t="shared" si="0"/>
        <v>83D0-83DD</v>
      </c>
      <c r="H41" s="32" t="str">
        <f t="shared" si="9"/>
        <v>83D0</v>
      </c>
      <c r="I41" s="32" t="str">
        <f t="shared" si="10"/>
        <v>83DD</v>
      </c>
      <c r="J41" s="31"/>
      <c r="K41" s="33"/>
      <c r="L41" s="34"/>
      <c r="M41" s="33"/>
      <c r="N41" s="31" t="s">
        <v>41</v>
      </c>
      <c r="O41" s="35">
        <v>1</v>
      </c>
      <c r="P41" s="36">
        <f t="shared" si="1"/>
        <v>726.12</v>
      </c>
      <c r="Q41" s="37"/>
      <c r="R41" s="38"/>
      <c r="W41" s="25" t="str">
        <f t="shared" si="2"/>
        <v>mkckdvol -dev IBM.2107-75KYB61 -extpool P1 -cap 65520 -eam rotateexts -sam ese -name ckd_KYB61_#h 83D0-83DD</v>
      </c>
    </row>
    <row r="42" spans="1:23" x14ac:dyDescent="0.2">
      <c r="A42" s="47" t="s">
        <v>15</v>
      </c>
      <c r="B42" s="47" t="s">
        <v>16</v>
      </c>
      <c r="C42" s="48" t="s">
        <v>17</v>
      </c>
      <c r="D42" s="49">
        <v>1</v>
      </c>
      <c r="E42" s="130">
        <v>222</v>
      </c>
      <c r="F42" s="141" t="str">
        <f>DEC2HEX(HEX2DEC(F32)+1)</f>
        <v>84</v>
      </c>
      <c r="G42" s="50" t="str">
        <f t="shared" si="0"/>
        <v>8400-8400</v>
      </c>
      <c r="H42" s="49" t="str">
        <f>DEC2HEX(HEX2DEC(H32)+256)</f>
        <v>8400</v>
      </c>
      <c r="I42" s="49" t="str">
        <f>DEC2HEX(HEX2DEC(I32)+256)</f>
        <v>8400</v>
      </c>
      <c r="J42" s="133" t="str">
        <f>DEC2HEX(HEX2DEC(J32)+256)</f>
        <v>84E0</v>
      </c>
      <c r="K42" s="133" t="str">
        <f>DEC2HEX(HEX2DEC(K32)+256)</f>
        <v>84FF</v>
      </c>
      <c r="L42" s="133">
        <f>(HEX2DEC(K42)-HEX2DEC(J42))+1</f>
        <v>32</v>
      </c>
      <c r="M42" s="133" t="str">
        <f>DEC2HEX(HEX2DEC(M32)+256)</f>
        <v>840E</v>
      </c>
      <c r="N42" s="51" t="s">
        <v>41</v>
      </c>
      <c r="O42" s="50" t="s">
        <v>22</v>
      </c>
      <c r="P42" s="52">
        <f t="shared" si="1"/>
        <v>0.88</v>
      </c>
      <c r="Q42" s="139">
        <f>SUM(P42:P50)</f>
        <v>7904.94</v>
      </c>
      <c r="R42" s="137" t="s">
        <v>138</v>
      </c>
      <c r="W42" s="54" t="str">
        <f t="shared" si="2"/>
        <v>mkckdvol -dev IBM.2107-75KYB61 -extpool P0 -cap 1113 -eam rotateexts -sam ese -name ckd_KYB61_#h 8400-8400</v>
      </c>
    </row>
    <row r="43" spans="1:23" ht="13.15" customHeight="1" x14ac:dyDescent="0.2">
      <c r="A43" s="47" t="s">
        <v>15</v>
      </c>
      <c r="B43" s="47" t="s">
        <v>18</v>
      </c>
      <c r="C43" s="48" t="s">
        <v>19</v>
      </c>
      <c r="D43" s="49">
        <v>25</v>
      </c>
      <c r="E43" s="131"/>
      <c r="F43" s="142"/>
      <c r="G43" s="50" t="str">
        <f t="shared" si="0"/>
        <v>8401-8419</v>
      </c>
      <c r="H43" s="49" t="str">
        <f t="shared" ref="H43:H51" si="11">DEC2HEX(HEX2DEC(I42)+1)</f>
        <v>8401</v>
      </c>
      <c r="I43" s="49" t="str">
        <f t="shared" ref="I43:I51" si="12">DEC2HEX(HEX2DEC(H43)+D43-1)</f>
        <v>8419</v>
      </c>
      <c r="J43" s="135"/>
      <c r="K43" s="135"/>
      <c r="L43" s="135"/>
      <c r="M43" s="135"/>
      <c r="N43" s="51" t="s">
        <v>41</v>
      </c>
      <c r="O43" s="55">
        <v>0</v>
      </c>
      <c r="P43" s="52">
        <f t="shared" si="1"/>
        <v>198.24</v>
      </c>
      <c r="Q43" s="140"/>
      <c r="R43" s="138"/>
      <c r="W43" s="54" t="str">
        <f t="shared" si="2"/>
        <v>mkckdvol -dev IBM.2107-75KYB61 -extpool P0 -cap 10017 -eam rotateexts -sam ese -name ckd_KYB61_#h 8401-8419</v>
      </c>
    </row>
    <row r="44" spans="1:23" ht="13.15" customHeight="1" x14ac:dyDescent="0.2">
      <c r="A44" s="47" t="s">
        <v>15</v>
      </c>
      <c r="B44" s="47" t="s">
        <v>23</v>
      </c>
      <c r="C44" s="48" t="s">
        <v>24</v>
      </c>
      <c r="D44" s="49">
        <v>37</v>
      </c>
      <c r="E44" s="131"/>
      <c r="F44" s="142"/>
      <c r="G44" s="50" t="str">
        <f t="shared" si="0"/>
        <v>841A-843E</v>
      </c>
      <c r="H44" s="49" t="str">
        <f t="shared" si="11"/>
        <v>841A</v>
      </c>
      <c r="I44" s="49" t="str">
        <f t="shared" si="12"/>
        <v>843E</v>
      </c>
      <c r="J44" s="135"/>
      <c r="K44" s="135"/>
      <c r="L44" s="135"/>
      <c r="M44" s="135"/>
      <c r="N44" s="51" t="s">
        <v>41</v>
      </c>
      <c r="O44" s="55">
        <v>0</v>
      </c>
      <c r="P44" s="52">
        <f t="shared" si="1"/>
        <v>1919.03</v>
      </c>
      <c r="Q44" s="140"/>
      <c r="R44" s="138"/>
      <c r="W44" s="54" t="str">
        <f t="shared" si="2"/>
        <v>mkckdvol -dev IBM.2107-75KYB61 -extpool P0 -cap 65520 -eam rotateexts -sam ese -name ckd_KYB61_#h 841A-843E</v>
      </c>
    </row>
    <row r="45" spans="1:23" ht="13.15" customHeight="1" x14ac:dyDescent="0.2">
      <c r="A45" s="47" t="s">
        <v>15</v>
      </c>
      <c r="B45" s="47" t="s">
        <v>25</v>
      </c>
      <c r="C45" s="48" t="s">
        <v>26</v>
      </c>
      <c r="D45" s="49">
        <v>65</v>
      </c>
      <c r="E45" s="131"/>
      <c r="F45" s="142"/>
      <c r="G45" s="50" t="str">
        <f t="shared" si="0"/>
        <v>843F-847F</v>
      </c>
      <c r="H45" s="49" t="str">
        <f t="shared" si="11"/>
        <v>843F</v>
      </c>
      <c r="I45" s="49" t="str">
        <f t="shared" si="12"/>
        <v>847F</v>
      </c>
      <c r="J45" s="135"/>
      <c r="K45" s="135"/>
      <c r="L45" s="135"/>
      <c r="M45" s="135"/>
      <c r="N45" s="51" t="s">
        <v>41</v>
      </c>
      <c r="O45" s="55">
        <v>0</v>
      </c>
      <c r="P45" s="52">
        <f t="shared" si="1"/>
        <v>1685.63</v>
      </c>
      <c r="Q45" s="140"/>
      <c r="R45" s="138"/>
      <c r="W45" s="54" t="str">
        <f t="shared" si="2"/>
        <v>mkckdvol -dev IBM.2107-75KYB61 -extpool P0 -cap 32760 -eam rotateexts -sam ese -name ckd_KYB61_#h 843F-847F</v>
      </c>
    </row>
    <row r="46" spans="1:23" ht="13.15" customHeight="1" x14ac:dyDescent="0.2">
      <c r="A46" s="47" t="s">
        <v>15</v>
      </c>
      <c r="B46" s="47" t="s">
        <v>27</v>
      </c>
      <c r="C46" s="48" t="s">
        <v>28</v>
      </c>
      <c r="D46" s="49">
        <v>20</v>
      </c>
      <c r="E46" s="131"/>
      <c r="F46" s="142"/>
      <c r="G46" s="50" t="str">
        <f t="shared" si="0"/>
        <v>8480-8493</v>
      </c>
      <c r="H46" s="49" t="str">
        <f t="shared" si="11"/>
        <v>8480</v>
      </c>
      <c r="I46" s="49" t="str">
        <f t="shared" si="12"/>
        <v>8493</v>
      </c>
      <c r="J46" s="135"/>
      <c r="K46" s="135"/>
      <c r="L46" s="135"/>
      <c r="M46" s="135"/>
      <c r="N46" s="51" t="s">
        <v>41</v>
      </c>
      <c r="O46" s="55">
        <v>0</v>
      </c>
      <c r="P46" s="52">
        <f t="shared" si="1"/>
        <v>52.86</v>
      </c>
      <c r="Q46" s="140"/>
      <c r="R46" s="138"/>
      <c r="W46" s="54" t="str">
        <f t="shared" si="2"/>
        <v>mkckdvol -dev IBM.2107-75KYB61 -extpool P0 -cap 3339 -eam rotateexts -sam ese -name ckd_KYB61_#h 8480-8493</v>
      </c>
    </row>
    <row r="47" spans="1:23" ht="13.15" customHeight="1" x14ac:dyDescent="0.2">
      <c r="A47" s="47" t="s">
        <v>15</v>
      </c>
      <c r="B47" s="47" t="s">
        <v>23</v>
      </c>
      <c r="C47" s="48" t="s">
        <v>24</v>
      </c>
      <c r="D47" s="49">
        <v>39</v>
      </c>
      <c r="E47" s="131"/>
      <c r="F47" s="142"/>
      <c r="G47" s="50" t="str">
        <f t="shared" si="0"/>
        <v>8494-84BA</v>
      </c>
      <c r="H47" s="49" t="str">
        <f t="shared" si="11"/>
        <v>8494</v>
      </c>
      <c r="I47" s="49" t="str">
        <f t="shared" si="12"/>
        <v>84BA</v>
      </c>
      <c r="J47" s="135"/>
      <c r="K47" s="135"/>
      <c r="L47" s="135"/>
      <c r="M47" s="135"/>
      <c r="N47" s="51" t="s">
        <v>41</v>
      </c>
      <c r="O47" s="55">
        <v>0</v>
      </c>
      <c r="P47" s="52">
        <f t="shared" si="1"/>
        <v>2022.76</v>
      </c>
      <c r="Q47" s="140"/>
      <c r="R47" s="138"/>
      <c r="W47" s="54" t="str">
        <f t="shared" si="2"/>
        <v>mkckdvol -dev IBM.2107-75KYB61 -extpool P0 -cap 65520 -eam rotateexts -sam ese -name ckd_KYB61_#h 8494-84BA</v>
      </c>
    </row>
    <row r="48" spans="1:23" ht="13.15" customHeight="1" x14ac:dyDescent="0.2">
      <c r="A48" s="47" t="s">
        <v>15</v>
      </c>
      <c r="B48" s="47" t="s">
        <v>29</v>
      </c>
      <c r="C48" s="48" t="s">
        <v>30</v>
      </c>
      <c r="D48" s="49">
        <v>3</v>
      </c>
      <c r="E48" s="131"/>
      <c r="F48" s="142"/>
      <c r="G48" s="50" t="str">
        <f t="shared" si="0"/>
        <v>84BB-84BD</v>
      </c>
      <c r="H48" s="49" t="str">
        <f t="shared" si="11"/>
        <v>84BB</v>
      </c>
      <c r="I48" s="49" t="str">
        <f t="shared" si="12"/>
        <v>84BD</v>
      </c>
      <c r="J48" s="135"/>
      <c r="K48" s="135"/>
      <c r="L48" s="135"/>
      <c r="M48" s="135"/>
      <c r="N48" s="51" t="s">
        <v>41</v>
      </c>
      <c r="O48" s="55">
        <v>0</v>
      </c>
      <c r="P48" s="52">
        <f t="shared" si="1"/>
        <v>623.78</v>
      </c>
      <c r="Q48" s="140"/>
      <c r="R48" s="138"/>
      <c r="W48" s="54" t="str">
        <f t="shared" si="2"/>
        <v>mkckdvol -dev IBM.2107-75KYB61 -extpool P0 -cap 262668 -eam rotateexts -sam ese -name ckd_KYB61_#h 84BB-84BD</v>
      </c>
    </row>
    <row r="49" spans="1:23" ht="13.15" customHeight="1" x14ac:dyDescent="0.2">
      <c r="A49" s="47" t="s">
        <v>15</v>
      </c>
      <c r="B49" s="47" t="s">
        <v>23</v>
      </c>
      <c r="C49" s="48" t="s">
        <v>24</v>
      </c>
      <c r="D49" s="49">
        <v>15</v>
      </c>
      <c r="E49" s="131"/>
      <c r="F49" s="142"/>
      <c r="G49" s="50" t="str">
        <f t="shared" si="0"/>
        <v>84BE-84CC</v>
      </c>
      <c r="H49" s="49" t="str">
        <f t="shared" si="11"/>
        <v>84BE</v>
      </c>
      <c r="I49" s="49" t="str">
        <f t="shared" si="12"/>
        <v>84CC</v>
      </c>
      <c r="J49" s="135"/>
      <c r="K49" s="135"/>
      <c r="L49" s="135"/>
      <c r="M49" s="135"/>
      <c r="N49" s="51" t="s">
        <v>41</v>
      </c>
      <c r="O49" s="55">
        <v>0</v>
      </c>
      <c r="P49" s="52">
        <f t="shared" si="1"/>
        <v>777.98</v>
      </c>
      <c r="Q49" s="140"/>
      <c r="R49" s="138"/>
      <c r="W49" s="54" t="str">
        <f t="shared" si="2"/>
        <v>mkckdvol -dev IBM.2107-75KYB61 -extpool P0 -cap 65520 -eam rotateexts -sam ese -name ckd_KYB61_#h 84BE-84CC</v>
      </c>
    </row>
    <row r="50" spans="1:23" ht="13.15" customHeight="1" x14ac:dyDescent="0.2">
      <c r="A50" s="47" t="s">
        <v>15</v>
      </c>
      <c r="B50" s="47" t="s">
        <v>29</v>
      </c>
      <c r="C50" s="48" t="s">
        <v>30</v>
      </c>
      <c r="D50" s="49">
        <v>3</v>
      </c>
      <c r="E50" s="131"/>
      <c r="F50" s="142"/>
      <c r="G50" s="50" t="str">
        <f t="shared" si="0"/>
        <v>84CD-84CF</v>
      </c>
      <c r="H50" s="49" t="str">
        <f t="shared" si="11"/>
        <v>84CD</v>
      </c>
      <c r="I50" s="49" t="str">
        <f t="shared" si="12"/>
        <v>84CF</v>
      </c>
      <c r="J50" s="135"/>
      <c r="K50" s="135"/>
      <c r="L50" s="135"/>
      <c r="M50" s="135"/>
      <c r="N50" s="51" t="s">
        <v>41</v>
      </c>
      <c r="O50" s="55">
        <v>0</v>
      </c>
      <c r="P50" s="52">
        <f t="shared" si="1"/>
        <v>623.78</v>
      </c>
      <c r="Q50" s="140"/>
      <c r="R50" s="138"/>
      <c r="W50" s="54" t="str">
        <f t="shared" si="2"/>
        <v>mkckdvol -dev IBM.2107-75KYB61 -extpool P0 -cap 262668 -eam rotateexts -sam ese -name ckd_KYB61_#h 84CD-84CF</v>
      </c>
    </row>
    <row r="51" spans="1:23" s="25" customFormat="1" ht="12.75" customHeight="1" x14ac:dyDescent="0.2">
      <c r="A51" s="26" t="s">
        <v>15</v>
      </c>
      <c r="B51" s="26" t="s">
        <v>23</v>
      </c>
      <c r="C51" s="27" t="s">
        <v>24</v>
      </c>
      <c r="D51" s="28">
        <v>14</v>
      </c>
      <c r="E51" s="23"/>
      <c r="F51" s="30"/>
      <c r="G51" s="31" t="str">
        <f t="shared" si="0"/>
        <v>84D0-84DD</v>
      </c>
      <c r="H51" s="32" t="str">
        <f t="shared" si="11"/>
        <v>84D0</v>
      </c>
      <c r="I51" s="32" t="str">
        <f t="shared" si="12"/>
        <v>84DD</v>
      </c>
      <c r="J51" s="31"/>
      <c r="K51" s="33"/>
      <c r="L51" s="34"/>
      <c r="M51" s="33"/>
      <c r="N51" s="31" t="s">
        <v>41</v>
      </c>
      <c r="O51" s="35">
        <v>0</v>
      </c>
      <c r="P51" s="36">
        <f t="shared" si="1"/>
        <v>726.12</v>
      </c>
      <c r="Q51" s="37"/>
      <c r="R51" s="38"/>
      <c r="W51" s="25" t="str">
        <f t="shared" si="2"/>
        <v>mkckdvol -dev IBM.2107-75KYB61 -extpool P0 -cap 65520 -eam rotateexts -sam ese -name ckd_KYB61_#h 84D0-84DD</v>
      </c>
    </row>
    <row r="52" spans="1:23" x14ac:dyDescent="0.2">
      <c r="A52" s="47" t="s">
        <v>15</v>
      </c>
      <c r="B52" s="47" t="s">
        <v>16</v>
      </c>
      <c r="C52" s="48" t="s">
        <v>17</v>
      </c>
      <c r="D52" s="49">
        <v>1</v>
      </c>
      <c r="E52" s="130">
        <v>222</v>
      </c>
      <c r="F52" s="141" t="str">
        <f>DEC2HEX(HEX2DEC(F42)+1)</f>
        <v>85</v>
      </c>
      <c r="G52" s="50" t="str">
        <f t="shared" si="0"/>
        <v>8500-8500</v>
      </c>
      <c r="H52" s="49" t="str">
        <f>DEC2HEX(HEX2DEC(H42)+256)</f>
        <v>8500</v>
      </c>
      <c r="I52" s="49" t="str">
        <f>DEC2HEX(HEX2DEC(I42)+256)</f>
        <v>8500</v>
      </c>
      <c r="J52" s="133" t="str">
        <f>DEC2HEX(HEX2DEC(J42)+256)</f>
        <v>85E0</v>
      </c>
      <c r="K52" s="133" t="str">
        <f>DEC2HEX(HEX2DEC(K42)+256)</f>
        <v>85FF</v>
      </c>
      <c r="L52" s="133">
        <f>(HEX2DEC(K52)-HEX2DEC(J52))+1</f>
        <v>32</v>
      </c>
      <c r="M52" s="133" t="str">
        <f>DEC2HEX(HEX2DEC(M42)+256)</f>
        <v>850E</v>
      </c>
      <c r="N52" s="51" t="s">
        <v>41</v>
      </c>
      <c r="O52" s="50" t="s">
        <v>16</v>
      </c>
      <c r="P52" s="52">
        <f t="shared" si="1"/>
        <v>0.88</v>
      </c>
      <c r="Q52" s="139">
        <f>SUM(P52:P60)</f>
        <v>7904.94</v>
      </c>
      <c r="R52" s="137" t="s">
        <v>138</v>
      </c>
      <c r="W52" s="54" t="str">
        <f t="shared" si="2"/>
        <v>mkckdvol -dev IBM.2107-75KYB61 -extpool P1 -cap 1113 -eam rotateexts -sam ese -name ckd_KYB61_#h 8500-8500</v>
      </c>
    </row>
    <row r="53" spans="1:23" ht="13.15" customHeight="1" x14ac:dyDescent="0.2">
      <c r="A53" s="47" t="s">
        <v>15</v>
      </c>
      <c r="B53" s="47" t="s">
        <v>18</v>
      </c>
      <c r="C53" s="48" t="s">
        <v>19</v>
      </c>
      <c r="D53" s="49">
        <v>25</v>
      </c>
      <c r="E53" s="131"/>
      <c r="F53" s="142"/>
      <c r="G53" s="50" t="str">
        <f t="shared" si="0"/>
        <v>8501-8519</v>
      </c>
      <c r="H53" s="49" t="str">
        <f t="shared" ref="H53:H61" si="13">DEC2HEX(HEX2DEC(I52)+1)</f>
        <v>8501</v>
      </c>
      <c r="I53" s="49" t="str">
        <f t="shared" ref="I53:I61" si="14">DEC2HEX(HEX2DEC(H53)+D53-1)</f>
        <v>8519</v>
      </c>
      <c r="J53" s="135"/>
      <c r="K53" s="135"/>
      <c r="L53" s="135"/>
      <c r="M53" s="135"/>
      <c r="N53" s="51" t="s">
        <v>41</v>
      </c>
      <c r="O53" s="55">
        <v>1</v>
      </c>
      <c r="P53" s="52">
        <f t="shared" si="1"/>
        <v>198.24</v>
      </c>
      <c r="Q53" s="140"/>
      <c r="R53" s="138"/>
      <c r="W53" s="54" t="str">
        <f t="shared" si="2"/>
        <v>mkckdvol -dev IBM.2107-75KYB61 -extpool P1 -cap 10017 -eam rotateexts -sam ese -name ckd_KYB61_#h 8501-8519</v>
      </c>
    </row>
    <row r="54" spans="1:23" ht="13.15" customHeight="1" x14ac:dyDescent="0.2">
      <c r="A54" s="47" t="s">
        <v>15</v>
      </c>
      <c r="B54" s="47" t="s">
        <v>23</v>
      </c>
      <c r="C54" s="48" t="s">
        <v>24</v>
      </c>
      <c r="D54" s="49">
        <v>37</v>
      </c>
      <c r="E54" s="131"/>
      <c r="F54" s="142"/>
      <c r="G54" s="50" t="str">
        <f t="shared" si="0"/>
        <v>851A-853E</v>
      </c>
      <c r="H54" s="49" t="str">
        <f t="shared" si="13"/>
        <v>851A</v>
      </c>
      <c r="I54" s="49" t="str">
        <f t="shared" si="14"/>
        <v>853E</v>
      </c>
      <c r="J54" s="135"/>
      <c r="K54" s="135"/>
      <c r="L54" s="135"/>
      <c r="M54" s="135"/>
      <c r="N54" s="51" t="s">
        <v>41</v>
      </c>
      <c r="O54" s="55">
        <v>1</v>
      </c>
      <c r="P54" s="52">
        <f t="shared" si="1"/>
        <v>1919.03</v>
      </c>
      <c r="Q54" s="140"/>
      <c r="R54" s="138"/>
      <c r="W54" s="54" t="str">
        <f t="shared" si="2"/>
        <v>mkckdvol -dev IBM.2107-75KYB61 -extpool P1 -cap 65520 -eam rotateexts -sam ese -name ckd_KYB61_#h 851A-853E</v>
      </c>
    </row>
    <row r="55" spans="1:23" ht="13.15" customHeight="1" x14ac:dyDescent="0.2">
      <c r="A55" s="47" t="s">
        <v>15</v>
      </c>
      <c r="B55" s="47" t="s">
        <v>25</v>
      </c>
      <c r="C55" s="48" t="s">
        <v>26</v>
      </c>
      <c r="D55" s="49">
        <v>65</v>
      </c>
      <c r="E55" s="131"/>
      <c r="F55" s="142"/>
      <c r="G55" s="50" t="str">
        <f t="shared" si="0"/>
        <v>853F-857F</v>
      </c>
      <c r="H55" s="49" t="str">
        <f t="shared" si="13"/>
        <v>853F</v>
      </c>
      <c r="I55" s="49" t="str">
        <f t="shared" si="14"/>
        <v>857F</v>
      </c>
      <c r="J55" s="135"/>
      <c r="K55" s="135"/>
      <c r="L55" s="135"/>
      <c r="M55" s="135"/>
      <c r="N55" s="51" t="s">
        <v>41</v>
      </c>
      <c r="O55" s="55">
        <v>1</v>
      </c>
      <c r="P55" s="52">
        <f t="shared" si="1"/>
        <v>1685.63</v>
      </c>
      <c r="Q55" s="140"/>
      <c r="R55" s="138"/>
      <c r="W55" s="54" t="str">
        <f t="shared" si="2"/>
        <v>mkckdvol -dev IBM.2107-75KYB61 -extpool P1 -cap 32760 -eam rotateexts -sam ese -name ckd_KYB61_#h 853F-857F</v>
      </c>
    </row>
    <row r="56" spans="1:23" ht="13.15" customHeight="1" x14ac:dyDescent="0.2">
      <c r="A56" s="47" t="s">
        <v>15</v>
      </c>
      <c r="B56" s="47" t="s">
        <v>27</v>
      </c>
      <c r="C56" s="48" t="s">
        <v>28</v>
      </c>
      <c r="D56" s="49">
        <v>20</v>
      </c>
      <c r="E56" s="131"/>
      <c r="F56" s="142"/>
      <c r="G56" s="50" t="str">
        <f t="shared" si="0"/>
        <v>8580-8593</v>
      </c>
      <c r="H56" s="49" t="str">
        <f t="shared" si="13"/>
        <v>8580</v>
      </c>
      <c r="I56" s="49" t="str">
        <f t="shared" si="14"/>
        <v>8593</v>
      </c>
      <c r="J56" s="135"/>
      <c r="K56" s="135"/>
      <c r="L56" s="135"/>
      <c r="M56" s="135"/>
      <c r="N56" s="51" t="s">
        <v>41</v>
      </c>
      <c r="O56" s="55">
        <v>1</v>
      </c>
      <c r="P56" s="52">
        <f t="shared" si="1"/>
        <v>52.86</v>
      </c>
      <c r="Q56" s="140"/>
      <c r="R56" s="138"/>
      <c r="W56" s="54" t="str">
        <f t="shared" si="2"/>
        <v>mkckdvol -dev IBM.2107-75KYB61 -extpool P1 -cap 3339 -eam rotateexts -sam ese -name ckd_KYB61_#h 8580-8593</v>
      </c>
    </row>
    <row r="57" spans="1:23" ht="13.15" customHeight="1" x14ac:dyDescent="0.2">
      <c r="A57" s="47" t="s">
        <v>15</v>
      </c>
      <c r="B57" s="47" t="s">
        <v>23</v>
      </c>
      <c r="C57" s="48" t="s">
        <v>24</v>
      </c>
      <c r="D57" s="49">
        <v>39</v>
      </c>
      <c r="E57" s="131"/>
      <c r="F57" s="142"/>
      <c r="G57" s="50" t="str">
        <f t="shared" si="0"/>
        <v>8594-85BA</v>
      </c>
      <c r="H57" s="49" t="str">
        <f t="shared" si="13"/>
        <v>8594</v>
      </c>
      <c r="I57" s="49" t="str">
        <f t="shared" si="14"/>
        <v>85BA</v>
      </c>
      <c r="J57" s="135"/>
      <c r="K57" s="135"/>
      <c r="L57" s="135"/>
      <c r="M57" s="135"/>
      <c r="N57" s="51" t="s">
        <v>41</v>
      </c>
      <c r="O57" s="55">
        <v>1</v>
      </c>
      <c r="P57" s="52">
        <f t="shared" si="1"/>
        <v>2022.76</v>
      </c>
      <c r="Q57" s="140"/>
      <c r="R57" s="138"/>
      <c r="W57" s="54" t="str">
        <f t="shared" si="2"/>
        <v>mkckdvol -dev IBM.2107-75KYB61 -extpool P1 -cap 65520 -eam rotateexts -sam ese -name ckd_KYB61_#h 8594-85BA</v>
      </c>
    </row>
    <row r="58" spans="1:23" ht="13.15" customHeight="1" x14ac:dyDescent="0.2">
      <c r="A58" s="47" t="s">
        <v>15</v>
      </c>
      <c r="B58" s="47" t="s">
        <v>29</v>
      </c>
      <c r="C58" s="48" t="s">
        <v>30</v>
      </c>
      <c r="D58" s="49">
        <v>3</v>
      </c>
      <c r="E58" s="131"/>
      <c r="F58" s="142"/>
      <c r="G58" s="50" t="str">
        <f t="shared" si="0"/>
        <v>85BB-85BD</v>
      </c>
      <c r="H58" s="49" t="str">
        <f t="shared" si="13"/>
        <v>85BB</v>
      </c>
      <c r="I58" s="49" t="str">
        <f t="shared" si="14"/>
        <v>85BD</v>
      </c>
      <c r="J58" s="135"/>
      <c r="K58" s="135"/>
      <c r="L58" s="135"/>
      <c r="M58" s="135"/>
      <c r="N58" s="51" t="s">
        <v>41</v>
      </c>
      <c r="O58" s="55">
        <v>1</v>
      </c>
      <c r="P58" s="52">
        <f t="shared" si="1"/>
        <v>623.78</v>
      </c>
      <c r="Q58" s="140"/>
      <c r="R58" s="138"/>
      <c r="W58" s="54" t="str">
        <f t="shared" si="2"/>
        <v>mkckdvol -dev IBM.2107-75KYB61 -extpool P1 -cap 262668 -eam rotateexts -sam ese -name ckd_KYB61_#h 85BB-85BD</v>
      </c>
    </row>
    <row r="59" spans="1:23" ht="13.15" customHeight="1" x14ac:dyDescent="0.2">
      <c r="A59" s="47" t="s">
        <v>15</v>
      </c>
      <c r="B59" s="47" t="s">
        <v>23</v>
      </c>
      <c r="C59" s="48" t="s">
        <v>24</v>
      </c>
      <c r="D59" s="49">
        <v>15</v>
      </c>
      <c r="E59" s="131"/>
      <c r="F59" s="142"/>
      <c r="G59" s="50" t="str">
        <f t="shared" si="0"/>
        <v>85BE-85CC</v>
      </c>
      <c r="H59" s="49" t="str">
        <f t="shared" si="13"/>
        <v>85BE</v>
      </c>
      <c r="I59" s="49" t="str">
        <f t="shared" si="14"/>
        <v>85CC</v>
      </c>
      <c r="J59" s="135"/>
      <c r="K59" s="135"/>
      <c r="L59" s="135"/>
      <c r="M59" s="135"/>
      <c r="N59" s="51" t="s">
        <v>41</v>
      </c>
      <c r="O59" s="55">
        <v>1</v>
      </c>
      <c r="P59" s="52">
        <f t="shared" si="1"/>
        <v>777.98</v>
      </c>
      <c r="Q59" s="140"/>
      <c r="R59" s="138"/>
      <c r="W59" s="54" t="str">
        <f t="shared" si="2"/>
        <v>mkckdvol -dev IBM.2107-75KYB61 -extpool P1 -cap 65520 -eam rotateexts -sam ese -name ckd_KYB61_#h 85BE-85CC</v>
      </c>
    </row>
    <row r="60" spans="1:23" ht="13.15" customHeight="1" x14ac:dyDescent="0.2">
      <c r="A60" s="47" t="s">
        <v>15</v>
      </c>
      <c r="B60" s="47" t="s">
        <v>29</v>
      </c>
      <c r="C60" s="48" t="s">
        <v>30</v>
      </c>
      <c r="D60" s="49">
        <v>3</v>
      </c>
      <c r="E60" s="131"/>
      <c r="F60" s="142"/>
      <c r="G60" s="50" t="str">
        <f t="shared" si="0"/>
        <v>85CD-85CF</v>
      </c>
      <c r="H60" s="49" t="str">
        <f t="shared" si="13"/>
        <v>85CD</v>
      </c>
      <c r="I60" s="49" t="str">
        <f t="shared" si="14"/>
        <v>85CF</v>
      </c>
      <c r="J60" s="135"/>
      <c r="K60" s="135"/>
      <c r="L60" s="135"/>
      <c r="M60" s="135"/>
      <c r="N60" s="51" t="s">
        <v>41</v>
      </c>
      <c r="O60" s="55">
        <v>1</v>
      </c>
      <c r="P60" s="52">
        <f t="shared" si="1"/>
        <v>623.78</v>
      </c>
      <c r="Q60" s="140"/>
      <c r="R60" s="138"/>
      <c r="W60" s="54" t="str">
        <f t="shared" si="2"/>
        <v>mkckdvol -dev IBM.2107-75KYB61 -extpool P1 -cap 262668 -eam rotateexts -sam ese -name ckd_KYB61_#h 85CD-85CF</v>
      </c>
    </row>
    <row r="61" spans="1:23" s="25" customFormat="1" ht="12.75" customHeight="1" x14ac:dyDescent="0.2">
      <c r="A61" s="26" t="s">
        <v>15</v>
      </c>
      <c r="B61" s="26" t="s">
        <v>23</v>
      </c>
      <c r="C61" s="27" t="s">
        <v>24</v>
      </c>
      <c r="D61" s="28">
        <v>14</v>
      </c>
      <c r="E61" s="23"/>
      <c r="F61" s="30"/>
      <c r="G61" s="31" t="str">
        <f t="shared" si="0"/>
        <v>85D0-85DD</v>
      </c>
      <c r="H61" s="32" t="str">
        <f t="shared" si="13"/>
        <v>85D0</v>
      </c>
      <c r="I61" s="32" t="str">
        <f t="shared" si="14"/>
        <v>85DD</v>
      </c>
      <c r="J61" s="31"/>
      <c r="K61" s="33"/>
      <c r="L61" s="34"/>
      <c r="M61" s="33"/>
      <c r="N61" s="31" t="s">
        <v>41</v>
      </c>
      <c r="O61" s="35">
        <v>1</v>
      </c>
      <c r="P61" s="36">
        <f t="shared" si="1"/>
        <v>726.12</v>
      </c>
      <c r="Q61" s="37"/>
      <c r="R61" s="38"/>
      <c r="W61" s="25" t="str">
        <f t="shared" si="2"/>
        <v>mkckdvol -dev IBM.2107-75KYB61 -extpool P1 -cap 65520 -eam rotateexts -sam ese -name ckd_KYB61_#h 85D0-85DD</v>
      </c>
    </row>
    <row r="62" spans="1:23" x14ac:dyDescent="0.2">
      <c r="A62" s="47" t="s">
        <v>15</v>
      </c>
      <c r="B62" s="47" t="s">
        <v>16</v>
      </c>
      <c r="C62" s="48" t="s">
        <v>17</v>
      </c>
      <c r="D62" s="49">
        <v>1</v>
      </c>
      <c r="E62" s="130">
        <v>222</v>
      </c>
      <c r="F62" s="141" t="str">
        <f>DEC2HEX(HEX2DEC(F52)+1)</f>
        <v>86</v>
      </c>
      <c r="G62" s="50" t="str">
        <f t="shared" si="0"/>
        <v>8600-8600</v>
      </c>
      <c r="H62" s="49" t="str">
        <f>DEC2HEX(HEX2DEC(H52)+256)</f>
        <v>8600</v>
      </c>
      <c r="I62" s="49" t="str">
        <f>DEC2HEX(HEX2DEC(I52)+256)</f>
        <v>8600</v>
      </c>
      <c r="J62" s="133" t="str">
        <f>DEC2HEX(HEX2DEC(J52)+256)</f>
        <v>86E0</v>
      </c>
      <c r="K62" s="133" t="str">
        <f>DEC2HEX(HEX2DEC(K52)+256)</f>
        <v>86FF</v>
      </c>
      <c r="L62" s="133">
        <f>(HEX2DEC(K62)-HEX2DEC(J62))+1</f>
        <v>32</v>
      </c>
      <c r="M62" s="133" t="str">
        <f>DEC2HEX(HEX2DEC(M52)+256)</f>
        <v>860E</v>
      </c>
      <c r="N62" s="51" t="s">
        <v>41</v>
      </c>
      <c r="O62" s="50" t="s">
        <v>22</v>
      </c>
      <c r="P62" s="52">
        <f t="shared" si="1"/>
        <v>0.88</v>
      </c>
      <c r="Q62" s="139">
        <f>SUM(P62:P70)</f>
        <v>7904.94</v>
      </c>
      <c r="R62" s="137" t="s">
        <v>138</v>
      </c>
      <c r="W62" s="54" t="str">
        <f t="shared" si="2"/>
        <v>mkckdvol -dev IBM.2107-75KYB61 -extpool P0 -cap 1113 -eam rotateexts -sam ese -name ckd_KYB61_#h 8600-8600</v>
      </c>
    </row>
    <row r="63" spans="1:23" ht="13.15" customHeight="1" x14ac:dyDescent="0.2">
      <c r="A63" s="47" t="s">
        <v>15</v>
      </c>
      <c r="B63" s="47" t="s">
        <v>18</v>
      </c>
      <c r="C63" s="48" t="s">
        <v>19</v>
      </c>
      <c r="D63" s="49">
        <v>25</v>
      </c>
      <c r="E63" s="131"/>
      <c r="F63" s="142"/>
      <c r="G63" s="50" t="str">
        <f t="shared" si="0"/>
        <v>8601-8619</v>
      </c>
      <c r="H63" s="49" t="str">
        <f t="shared" ref="H63:H71" si="15">DEC2HEX(HEX2DEC(I62)+1)</f>
        <v>8601</v>
      </c>
      <c r="I63" s="49" t="str">
        <f t="shared" ref="I63:I71" si="16">DEC2HEX(HEX2DEC(H63)+D63-1)</f>
        <v>8619</v>
      </c>
      <c r="J63" s="135"/>
      <c r="K63" s="135"/>
      <c r="L63" s="135"/>
      <c r="M63" s="135"/>
      <c r="N63" s="51" t="s">
        <v>41</v>
      </c>
      <c r="O63" s="55">
        <v>0</v>
      </c>
      <c r="P63" s="52">
        <f t="shared" si="1"/>
        <v>198.24</v>
      </c>
      <c r="Q63" s="140"/>
      <c r="R63" s="138"/>
      <c r="W63" s="54" t="str">
        <f t="shared" si="2"/>
        <v>mkckdvol -dev IBM.2107-75KYB61 -extpool P0 -cap 10017 -eam rotateexts -sam ese -name ckd_KYB61_#h 8601-8619</v>
      </c>
    </row>
    <row r="64" spans="1:23" ht="13.15" customHeight="1" x14ac:dyDescent="0.2">
      <c r="A64" s="47" t="s">
        <v>15</v>
      </c>
      <c r="B64" s="47" t="s">
        <v>23</v>
      </c>
      <c r="C64" s="48" t="s">
        <v>24</v>
      </c>
      <c r="D64" s="49">
        <v>37</v>
      </c>
      <c r="E64" s="131"/>
      <c r="F64" s="142"/>
      <c r="G64" s="50" t="str">
        <f t="shared" si="0"/>
        <v>861A-863E</v>
      </c>
      <c r="H64" s="49" t="str">
        <f t="shared" si="15"/>
        <v>861A</v>
      </c>
      <c r="I64" s="49" t="str">
        <f t="shared" si="16"/>
        <v>863E</v>
      </c>
      <c r="J64" s="135"/>
      <c r="K64" s="135"/>
      <c r="L64" s="135"/>
      <c r="M64" s="135"/>
      <c r="N64" s="51" t="s">
        <v>41</v>
      </c>
      <c r="O64" s="55">
        <v>0</v>
      </c>
      <c r="P64" s="52">
        <f t="shared" si="1"/>
        <v>1919.03</v>
      </c>
      <c r="Q64" s="140"/>
      <c r="R64" s="138"/>
      <c r="W64" s="54" t="str">
        <f t="shared" si="2"/>
        <v>mkckdvol -dev IBM.2107-75KYB61 -extpool P0 -cap 65520 -eam rotateexts -sam ese -name ckd_KYB61_#h 861A-863E</v>
      </c>
    </row>
    <row r="65" spans="1:23" ht="13.15" customHeight="1" x14ac:dyDescent="0.2">
      <c r="A65" s="47" t="s">
        <v>15</v>
      </c>
      <c r="B65" s="47" t="s">
        <v>25</v>
      </c>
      <c r="C65" s="48" t="s">
        <v>26</v>
      </c>
      <c r="D65" s="49">
        <v>65</v>
      </c>
      <c r="E65" s="131"/>
      <c r="F65" s="142"/>
      <c r="G65" s="50" t="str">
        <f t="shared" si="0"/>
        <v>863F-867F</v>
      </c>
      <c r="H65" s="49" t="str">
        <f t="shared" si="15"/>
        <v>863F</v>
      </c>
      <c r="I65" s="49" t="str">
        <f t="shared" si="16"/>
        <v>867F</v>
      </c>
      <c r="J65" s="135"/>
      <c r="K65" s="135"/>
      <c r="L65" s="135"/>
      <c r="M65" s="135"/>
      <c r="N65" s="51" t="s">
        <v>41</v>
      </c>
      <c r="O65" s="55">
        <v>0</v>
      </c>
      <c r="P65" s="52">
        <f t="shared" si="1"/>
        <v>1685.63</v>
      </c>
      <c r="Q65" s="140"/>
      <c r="R65" s="138"/>
      <c r="W65" s="54" t="str">
        <f t="shared" si="2"/>
        <v>mkckdvol -dev IBM.2107-75KYB61 -extpool P0 -cap 32760 -eam rotateexts -sam ese -name ckd_KYB61_#h 863F-867F</v>
      </c>
    </row>
    <row r="66" spans="1:23" ht="13.15" customHeight="1" x14ac:dyDescent="0.2">
      <c r="A66" s="47" t="s">
        <v>15</v>
      </c>
      <c r="B66" s="47" t="s">
        <v>27</v>
      </c>
      <c r="C66" s="48" t="s">
        <v>28</v>
      </c>
      <c r="D66" s="49">
        <v>20</v>
      </c>
      <c r="E66" s="131"/>
      <c r="F66" s="142"/>
      <c r="G66" s="50" t="str">
        <f t="shared" ref="G66:G129" si="17">CONCATENATE(H66,"-",I66)</f>
        <v>8680-8693</v>
      </c>
      <c r="H66" s="49" t="str">
        <f t="shared" si="15"/>
        <v>8680</v>
      </c>
      <c r="I66" s="49" t="str">
        <f t="shared" si="16"/>
        <v>8693</v>
      </c>
      <c r="J66" s="135"/>
      <c r="K66" s="135"/>
      <c r="L66" s="135"/>
      <c r="M66" s="135"/>
      <c r="N66" s="51" t="s">
        <v>41</v>
      </c>
      <c r="O66" s="55">
        <v>0</v>
      </c>
      <c r="P66" s="52">
        <f t="shared" si="1"/>
        <v>52.86</v>
      </c>
      <c r="Q66" s="140"/>
      <c r="R66" s="138"/>
      <c r="W66" s="54" t="str">
        <f t="shared" si="2"/>
        <v>mkckdvol -dev IBM.2107-75KYB61 -extpool P0 -cap 3339 -eam rotateexts -sam ese -name ckd_KYB61_#h 8680-8693</v>
      </c>
    </row>
    <row r="67" spans="1:23" ht="13.15" customHeight="1" x14ac:dyDescent="0.2">
      <c r="A67" s="47" t="s">
        <v>15</v>
      </c>
      <c r="B67" s="47" t="s">
        <v>23</v>
      </c>
      <c r="C67" s="48" t="s">
        <v>24</v>
      </c>
      <c r="D67" s="49">
        <v>39</v>
      </c>
      <c r="E67" s="131"/>
      <c r="F67" s="142"/>
      <c r="G67" s="50" t="str">
        <f t="shared" si="17"/>
        <v>8694-86BA</v>
      </c>
      <c r="H67" s="49" t="str">
        <f t="shared" si="15"/>
        <v>8694</v>
      </c>
      <c r="I67" s="49" t="str">
        <f t="shared" si="16"/>
        <v>86BA</v>
      </c>
      <c r="J67" s="135"/>
      <c r="K67" s="135"/>
      <c r="L67" s="135"/>
      <c r="M67" s="135"/>
      <c r="N67" s="51" t="s">
        <v>41</v>
      </c>
      <c r="O67" s="55">
        <v>0</v>
      </c>
      <c r="P67" s="52">
        <f t="shared" si="1"/>
        <v>2022.76</v>
      </c>
      <c r="Q67" s="140"/>
      <c r="R67" s="138"/>
      <c r="W67" s="54" t="str">
        <f t="shared" si="2"/>
        <v>mkckdvol -dev IBM.2107-75KYB61 -extpool P0 -cap 65520 -eam rotateexts -sam ese -name ckd_KYB61_#h 8694-86BA</v>
      </c>
    </row>
    <row r="68" spans="1:23" ht="13.15" customHeight="1" x14ac:dyDescent="0.2">
      <c r="A68" s="47" t="s">
        <v>15</v>
      </c>
      <c r="B68" s="47" t="s">
        <v>29</v>
      </c>
      <c r="C68" s="48" t="s">
        <v>30</v>
      </c>
      <c r="D68" s="49">
        <v>3</v>
      </c>
      <c r="E68" s="131"/>
      <c r="F68" s="142"/>
      <c r="G68" s="50" t="str">
        <f t="shared" si="17"/>
        <v>86BB-86BD</v>
      </c>
      <c r="H68" s="49" t="str">
        <f t="shared" si="15"/>
        <v>86BB</v>
      </c>
      <c r="I68" s="49" t="str">
        <f t="shared" si="16"/>
        <v>86BD</v>
      </c>
      <c r="J68" s="135"/>
      <c r="K68" s="135"/>
      <c r="L68" s="135"/>
      <c r="M68" s="135"/>
      <c r="N68" s="51" t="s">
        <v>41</v>
      </c>
      <c r="O68" s="55">
        <v>0</v>
      </c>
      <c r="P68" s="52">
        <f t="shared" si="1"/>
        <v>623.78</v>
      </c>
      <c r="Q68" s="140"/>
      <c r="R68" s="138"/>
      <c r="W68" s="54" t="str">
        <f t="shared" si="2"/>
        <v>mkckdvol -dev IBM.2107-75KYB61 -extpool P0 -cap 262668 -eam rotateexts -sam ese -name ckd_KYB61_#h 86BB-86BD</v>
      </c>
    </row>
    <row r="69" spans="1:23" ht="13.15" customHeight="1" x14ac:dyDescent="0.2">
      <c r="A69" s="47" t="s">
        <v>15</v>
      </c>
      <c r="B69" s="47" t="s">
        <v>23</v>
      </c>
      <c r="C69" s="48" t="s">
        <v>24</v>
      </c>
      <c r="D69" s="49">
        <v>15</v>
      </c>
      <c r="E69" s="131"/>
      <c r="F69" s="142"/>
      <c r="G69" s="50" t="str">
        <f t="shared" si="17"/>
        <v>86BE-86CC</v>
      </c>
      <c r="H69" s="49" t="str">
        <f t="shared" si="15"/>
        <v>86BE</v>
      </c>
      <c r="I69" s="49" t="str">
        <f t="shared" si="16"/>
        <v>86CC</v>
      </c>
      <c r="J69" s="135"/>
      <c r="K69" s="135"/>
      <c r="L69" s="135"/>
      <c r="M69" s="135"/>
      <c r="N69" s="51" t="s">
        <v>41</v>
      </c>
      <c r="O69" s="55">
        <v>0</v>
      </c>
      <c r="P69" s="52">
        <f t="shared" si="1"/>
        <v>777.98</v>
      </c>
      <c r="Q69" s="140"/>
      <c r="R69" s="138"/>
      <c r="W69" s="54" t="str">
        <f t="shared" si="2"/>
        <v>mkckdvol -dev IBM.2107-75KYB61 -extpool P0 -cap 65520 -eam rotateexts -sam ese -name ckd_KYB61_#h 86BE-86CC</v>
      </c>
    </row>
    <row r="70" spans="1:23" ht="13.15" customHeight="1" x14ac:dyDescent="0.2">
      <c r="A70" s="47" t="s">
        <v>15</v>
      </c>
      <c r="B70" s="47" t="s">
        <v>29</v>
      </c>
      <c r="C70" s="48" t="s">
        <v>30</v>
      </c>
      <c r="D70" s="49">
        <v>3</v>
      </c>
      <c r="E70" s="131"/>
      <c r="F70" s="142"/>
      <c r="G70" s="50" t="str">
        <f t="shared" si="17"/>
        <v>86CD-86CF</v>
      </c>
      <c r="H70" s="49" t="str">
        <f t="shared" si="15"/>
        <v>86CD</v>
      </c>
      <c r="I70" s="49" t="str">
        <f t="shared" si="16"/>
        <v>86CF</v>
      </c>
      <c r="J70" s="135"/>
      <c r="K70" s="135"/>
      <c r="L70" s="135"/>
      <c r="M70" s="135"/>
      <c r="N70" s="51" t="s">
        <v>41</v>
      </c>
      <c r="O70" s="55">
        <v>0</v>
      </c>
      <c r="P70" s="52">
        <f t="shared" si="1"/>
        <v>623.78</v>
      </c>
      <c r="Q70" s="140"/>
      <c r="R70" s="138"/>
      <c r="W70" s="54" t="str">
        <f t="shared" si="2"/>
        <v>mkckdvol -dev IBM.2107-75KYB61 -extpool P0 -cap 262668 -eam rotateexts -sam ese -name ckd_KYB61_#h 86CD-86CF</v>
      </c>
    </row>
    <row r="71" spans="1:23" s="25" customFormat="1" ht="12.75" customHeight="1" x14ac:dyDescent="0.2">
      <c r="A71" s="26" t="s">
        <v>15</v>
      </c>
      <c r="B71" s="26" t="s">
        <v>23</v>
      </c>
      <c r="C71" s="27" t="s">
        <v>24</v>
      </c>
      <c r="D71" s="28">
        <v>14</v>
      </c>
      <c r="E71" s="23"/>
      <c r="F71" s="30"/>
      <c r="G71" s="31" t="str">
        <f t="shared" si="17"/>
        <v>86D0-86DD</v>
      </c>
      <c r="H71" s="32" t="str">
        <f t="shared" si="15"/>
        <v>86D0</v>
      </c>
      <c r="I71" s="32" t="str">
        <f t="shared" si="16"/>
        <v>86DD</v>
      </c>
      <c r="J71" s="31"/>
      <c r="K71" s="33"/>
      <c r="L71" s="34"/>
      <c r="M71" s="33"/>
      <c r="N71" s="31" t="s">
        <v>41</v>
      </c>
      <c r="O71" s="35">
        <v>0</v>
      </c>
      <c r="P71" s="36">
        <f t="shared" si="1"/>
        <v>726.12</v>
      </c>
      <c r="Q71" s="37"/>
      <c r="R71" s="38"/>
      <c r="W71" s="25" t="str">
        <f t="shared" si="2"/>
        <v>mkckdvol -dev IBM.2107-75KYB61 -extpool P0 -cap 65520 -eam rotateexts -sam ese -name ckd_KYB61_#h 86D0-86DD</v>
      </c>
    </row>
    <row r="72" spans="1:23" x14ac:dyDescent="0.2">
      <c r="A72" s="47" t="s">
        <v>15</v>
      </c>
      <c r="B72" s="47" t="s">
        <v>16</v>
      </c>
      <c r="C72" s="48" t="s">
        <v>17</v>
      </c>
      <c r="D72" s="49">
        <v>1</v>
      </c>
      <c r="E72" s="130">
        <v>222</v>
      </c>
      <c r="F72" s="141" t="str">
        <f>DEC2HEX(HEX2DEC(F62)+1)</f>
        <v>87</v>
      </c>
      <c r="G72" s="50" t="str">
        <f t="shared" si="17"/>
        <v>8700-8700</v>
      </c>
      <c r="H72" s="49" t="str">
        <f>DEC2HEX(HEX2DEC(H62)+256)</f>
        <v>8700</v>
      </c>
      <c r="I72" s="49" t="str">
        <f>DEC2HEX(HEX2DEC(I62)+256)</f>
        <v>8700</v>
      </c>
      <c r="J72" s="133" t="str">
        <f>DEC2HEX(HEX2DEC(J62)+256)</f>
        <v>87E0</v>
      </c>
      <c r="K72" s="133" t="str">
        <f>DEC2HEX(HEX2DEC(K62)+256)</f>
        <v>87FF</v>
      </c>
      <c r="L72" s="133">
        <f>(HEX2DEC(K72)-HEX2DEC(J72))+1</f>
        <v>32</v>
      </c>
      <c r="M72" s="133" t="str">
        <f>DEC2HEX(HEX2DEC(M62)+256)</f>
        <v>870E</v>
      </c>
      <c r="N72" s="51" t="s">
        <v>41</v>
      </c>
      <c r="O72" s="50" t="s">
        <v>16</v>
      </c>
      <c r="P72" s="52">
        <f t="shared" si="1"/>
        <v>0.88</v>
      </c>
      <c r="Q72" s="139">
        <f>SUM(P72:P80)</f>
        <v>7904.94</v>
      </c>
      <c r="R72" s="137" t="s">
        <v>138</v>
      </c>
      <c r="W72" s="54" t="str">
        <f t="shared" si="2"/>
        <v>mkckdvol -dev IBM.2107-75KYB61 -extpool P1 -cap 1113 -eam rotateexts -sam ese -name ckd_KYB61_#h 8700-8700</v>
      </c>
    </row>
    <row r="73" spans="1:23" ht="13.15" customHeight="1" x14ac:dyDescent="0.2">
      <c r="A73" s="47" t="s">
        <v>15</v>
      </c>
      <c r="B73" s="47" t="s">
        <v>18</v>
      </c>
      <c r="C73" s="48" t="s">
        <v>19</v>
      </c>
      <c r="D73" s="49">
        <v>25</v>
      </c>
      <c r="E73" s="131"/>
      <c r="F73" s="142"/>
      <c r="G73" s="50" t="str">
        <f t="shared" si="17"/>
        <v>8701-8719</v>
      </c>
      <c r="H73" s="49" t="str">
        <f t="shared" ref="H73:H81" si="18">DEC2HEX(HEX2DEC(I72)+1)</f>
        <v>8701</v>
      </c>
      <c r="I73" s="49" t="str">
        <f t="shared" ref="I73:I81" si="19">DEC2HEX(HEX2DEC(H73)+D73-1)</f>
        <v>8719</v>
      </c>
      <c r="J73" s="135"/>
      <c r="K73" s="135"/>
      <c r="L73" s="135"/>
      <c r="M73" s="135"/>
      <c r="N73" s="51" t="s">
        <v>41</v>
      </c>
      <c r="O73" s="55">
        <v>1</v>
      </c>
      <c r="P73" s="52">
        <f t="shared" ref="P73:P143" si="20">ROUND((C73*D73*GiBcyl),2)</f>
        <v>198.24</v>
      </c>
      <c r="Q73" s="140"/>
      <c r="R73" s="138"/>
      <c r="W73" s="54" t="str">
        <f t="shared" ref="W73:W143" si="21">CONCATENATE("mkckdvol -dev IBM.2107-75",$S$1," -extpool P",O73," -cap ",C73," -eam rotateexts -sam ese -name ckd_",$S$1,"_#h ",G73)</f>
        <v>mkckdvol -dev IBM.2107-75KYB61 -extpool P1 -cap 10017 -eam rotateexts -sam ese -name ckd_KYB61_#h 8701-8719</v>
      </c>
    </row>
    <row r="74" spans="1:23" ht="13.15" customHeight="1" x14ac:dyDescent="0.2">
      <c r="A74" s="47" t="s">
        <v>15</v>
      </c>
      <c r="B74" s="47" t="s">
        <v>23</v>
      </c>
      <c r="C74" s="48" t="s">
        <v>24</v>
      </c>
      <c r="D74" s="49">
        <v>37</v>
      </c>
      <c r="E74" s="131"/>
      <c r="F74" s="142"/>
      <c r="G74" s="50" t="str">
        <f t="shared" si="17"/>
        <v>871A-873E</v>
      </c>
      <c r="H74" s="49" t="str">
        <f t="shared" si="18"/>
        <v>871A</v>
      </c>
      <c r="I74" s="49" t="str">
        <f t="shared" si="19"/>
        <v>873E</v>
      </c>
      <c r="J74" s="135"/>
      <c r="K74" s="135"/>
      <c r="L74" s="135"/>
      <c r="M74" s="135"/>
      <c r="N74" s="51" t="s">
        <v>41</v>
      </c>
      <c r="O74" s="55">
        <v>1</v>
      </c>
      <c r="P74" s="52">
        <f t="shared" si="20"/>
        <v>1919.03</v>
      </c>
      <c r="Q74" s="140"/>
      <c r="R74" s="138"/>
      <c r="W74" s="54" t="str">
        <f t="shared" si="21"/>
        <v>mkckdvol -dev IBM.2107-75KYB61 -extpool P1 -cap 65520 -eam rotateexts -sam ese -name ckd_KYB61_#h 871A-873E</v>
      </c>
    </row>
    <row r="75" spans="1:23" ht="13.15" customHeight="1" x14ac:dyDescent="0.2">
      <c r="A75" s="47" t="s">
        <v>15</v>
      </c>
      <c r="B75" s="47" t="s">
        <v>25</v>
      </c>
      <c r="C75" s="48" t="s">
        <v>26</v>
      </c>
      <c r="D75" s="49">
        <v>65</v>
      </c>
      <c r="E75" s="131"/>
      <c r="F75" s="142"/>
      <c r="G75" s="50" t="str">
        <f t="shared" si="17"/>
        <v>873F-877F</v>
      </c>
      <c r="H75" s="49" t="str">
        <f t="shared" si="18"/>
        <v>873F</v>
      </c>
      <c r="I75" s="49" t="str">
        <f t="shared" si="19"/>
        <v>877F</v>
      </c>
      <c r="J75" s="135"/>
      <c r="K75" s="135"/>
      <c r="L75" s="135"/>
      <c r="M75" s="135"/>
      <c r="N75" s="51" t="s">
        <v>41</v>
      </c>
      <c r="O75" s="55">
        <v>1</v>
      </c>
      <c r="P75" s="52">
        <f t="shared" si="20"/>
        <v>1685.63</v>
      </c>
      <c r="Q75" s="140"/>
      <c r="R75" s="138"/>
      <c r="W75" s="54" t="str">
        <f t="shared" si="21"/>
        <v>mkckdvol -dev IBM.2107-75KYB61 -extpool P1 -cap 32760 -eam rotateexts -sam ese -name ckd_KYB61_#h 873F-877F</v>
      </c>
    </row>
    <row r="76" spans="1:23" ht="13.15" customHeight="1" x14ac:dyDescent="0.2">
      <c r="A76" s="47" t="s">
        <v>15</v>
      </c>
      <c r="B76" s="47" t="s">
        <v>27</v>
      </c>
      <c r="C76" s="48" t="s">
        <v>28</v>
      </c>
      <c r="D76" s="49">
        <v>20</v>
      </c>
      <c r="E76" s="131"/>
      <c r="F76" s="142"/>
      <c r="G76" s="50" t="str">
        <f t="shared" si="17"/>
        <v>8780-8793</v>
      </c>
      <c r="H76" s="49" t="str">
        <f t="shared" si="18"/>
        <v>8780</v>
      </c>
      <c r="I76" s="49" t="str">
        <f t="shared" si="19"/>
        <v>8793</v>
      </c>
      <c r="J76" s="135"/>
      <c r="K76" s="135"/>
      <c r="L76" s="135"/>
      <c r="M76" s="135"/>
      <c r="N76" s="51" t="s">
        <v>41</v>
      </c>
      <c r="O76" s="55">
        <v>1</v>
      </c>
      <c r="P76" s="52">
        <f t="shared" si="20"/>
        <v>52.86</v>
      </c>
      <c r="Q76" s="140"/>
      <c r="R76" s="138"/>
      <c r="W76" s="54" t="str">
        <f t="shared" si="21"/>
        <v>mkckdvol -dev IBM.2107-75KYB61 -extpool P1 -cap 3339 -eam rotateexts -sam ese -name ckd_KYB61_#h 8780-8793</v>
      </c>
    </row>
    <row r="77" spans="1:23" ht="13.15" customHeight="1" x14ac:dyDescent="0.2">
      <c r="A77" s="47" t="s">
        <v>15</v>
      </c>
      <c r="B77" s="47" t="s">
        <v>23</v>
      </c>
      <c r="C77" s="48" t="s">
        <v>24</v>
      </c>
      <c r="D77" s="49">
        <v>39</v>
      </c>
      <c r="E77" s="131"/>
      <c r="F77" s="142"/>
      <c r="G77" s="50" t="str">
        <f t="shared" si="17"/>
        <v>8794-87BA</v>
      </c>
      <c r="H77" s="49" t="str">
        <f t="shared" si="18"/>
        <v>8794</v>
      </c>
      <c r="I77" s="49" t="str">
        <f t="shared" si="19"/>
        <v>87BA</v>
      </c>
      <c r="J77" s="135"/>
      <c r="K77" s="135"/>
      <c r="L77" s="135"/>
      <c r="M77" s="135"/>
      <c r="N77" s="51" t="s">
        <v>41</v>
      </c>
      <c r="O77" s="55">
        <v>1</v>
      </c>
      <c r="P77" s="52">
        <f t="shared" si="20"/>
        <v>2022.76</v>
      </c>
      <c r="Q77" s="140"/>
      <c r="R77" s="138"/>
      <c r="W77" s="54" t="str">
        <f t="shared" si="21"/>
        <v>mkckdvol -dev IBM.2107-75KYB61 -extpool P1 -cap 65520 -eam rotateexts -sam ese -name ckd_KYB61_#h 8794-87BA</v>
      </c>
    </row>
    <row r="78" spans="1:23" ht="13.15" customHeight="1" x14ac:dyDescent="0.2">
      <c r="A78" s="47" t="s">
        <v>15</v>
      </c>
      <c r="B78" s="47" t="s">
        <v>29</v>
      </c>
      <c r="C78" s="48" t="s">
        <v>30</v>
      </c>
      <c r="D78" s="49">
        <v>3</v>
      </c>
      <c r="E78" s="131"/>
      <c r="F78" s="142"/>
      <c r="G78" s="50" t="str">
        <f t="shared" si="17"/>
        <v>87BB-87BD</v>
      </c>
      <c r="H78" s="49" t="str">
        <f t="shared" si="18"/>
        <v>87BB</v>
      </c>
      <c r="I78" s="49" t="str">
        <f t="shared" si="19"/>
        <v>87BD</v>
      </c>
      <c r="J78" s="135"/>
      <c r="K78" s="135"/>
      <c r="L78" s="135"/>
      <c r="M78" s="135"/>
      <c r="N78" s="51" t="s">
        <v>41</v>
      </c>
      <c r="O78" s="55">
        <v>1</v>
      </c>
      <c r="P78" s="52">
        <f t="shared" si="20"/>
        <v>623.78</v>
      </c>
      <c r="Q78" s="140"/>
      <c r="R78" s="138"/>
      <c r="W78" s="54" t="str">
        <f t="shared" si="21"/>
        <v>mkckdvol -dev IBM.2107-75KYB61 -extpool P1 -cap 262668 -eam rotateexts -sam ese -name ckd_KYB61_#h 87BB-87BD</v>
      </c>
    </row>
    <row r="79" spans="1:23" ht="13.15" customHeight="1" x14ac:dyDescent="0.2">
      <c r="A79" s="47" t="s">
        <v>15</v>
      </c>
      <c r="B79" s="47" t="s">
        <v>23</v>
      </c>
      <c r="C79" s="48" t="s">
        <v>24</v>
      </c>
      <c r="D79" s="49">
        <v>15</v>
      </c>
      <c r="E79" s="131"/>
      <c r="F79" s="142"/>
      <c r="G79" s="50" t="str">
        <f t="shared" si="17"/>
        <v>87BE-87CC</v>
      </c>
      <c r="H79" s="49" t="str">
        <f t="shared" si="18"/>
        <v>87BE</v>
      </c>
      <c r="I79" s="49" t="str">
        <f t="shared" si="19"/>
        <v>87CC</v>
      </c>
      <c r="J79" s="135"/>
      <c r="K79" s="135"/>
      <c r="L79" s="135"/>
      <c r="M79" s="135"/>
      <c r="N79" s="51" t="s">
        <v>41</v>
      </c>
      <c r="O79" s="55">
        <v>1</v>
      </c>
      <c r="P79" s="52">
        <f t="shared" si="20"/>
        <v>777.98</v>
      </c>
      <c r="Q79" s="140"/>
      <c r="R79" s="138"/>
      <c r="W79" s="54" t="str">
        <f t="shared" si="21"/>
        <v>mkckdvol -dev IBM.2107-75KYB61 -extpool P1 -cap 65520 -eam rotateexts -sam ese -name ckd_KYB61_#h 87BE-87CC</v>
      </c>
    </row>
    <row r="80" spans="1:23" ht="13.15" customHeight="1" x14ac:dyDescent="0.2">
      <c r="A80" s="47" t="s">
        <v>15</v>
      </c>
      <c r="B80" s="47" t="s">
        <v>29</v>
      </c>
      <c r="C80" s="48" t="s">
        <v>30</v>
      </c>
      <c r="D80" s="49">
        <v>3</v>
      </c>
      <c r="E80" s="131"/>
      <c r="F80" s="142"/>
      <c r="G80" s="50" t="str">
        <f t="shared" si="17"/>
        <v>87CD-87CF</v>
      </c>
      <c r="H80" s="49" t="str">
        <f t="shared" si="18"/>
        <v>87CD</v>
      </c>
      <c r="I80" s="49" t="str">
        <f t="shared" si="19"/>
        <v>87CF</v>
      </c>
      <c r="J80" s="135"/>
      <c r="K80" s="135"/>
      <c r="L80" s="135"/>
      <c r="M80" s="135"/>
      <c r="N80" s="51" t="s">
        <v>41</v>
      </c>
      <c r="O80" s="55">
        <v>1</v>
      </c>
      <c r="P80" s="52">
        <f t="shared" si="20"/>
        <v>623.78</v>
      </c>
      <c r="Q80" s="140"/>
      <c r="R80" s="138"/>
      <c r="W80" s="54" t="str">
        <f t="shared" si="21"/>
        <v>mkckdvol -dev IBM.2107-75KYB61 -extpool P1 -cap 262668 -eam rotateexts -sam ese -name ckd_KYB61_#h 87CD-87CF</v>
      </c>
    </row>
    <row r="81" spans="1:23" s="25" customFormat="1" ht="12.75" customHeight="1" x14ac:dyDescent="0.2">
      <c r="A81" s="26" t="s">
        <v>15</v>
      </c>
      <c r="B81" s="26" t="s">
        <v>23</v>
      </c>
      <c r="C81" s="27" t="s">
        <v>24</v>
      </c>
      <c r="D81" s="28">
        <v>14</v>
      </c>
      <c r="E81" s="23"/>
      <c r="F81" s="30"/>
      <c r="G81" s="31" t="str">
        <f t="shared" si="17"/>
        <v>87D0-87DD</v>
      </c>
      <c r="H81" s="32" t="str">
        <f t="shared" si="18"/>
        <v>87D0</v>
      </c>
      <c r="I81" s="32" t="str">
        <f t="shared" si="19"/>
        <v>87DD</v>
      </c>
      <c r="J81" s="31"/>
      <c r="K81" s="33"/>
      <c r="L81" s="34"/>
      <c r="M81" s="33"/>
      <c r="N81" s="31" t="s">
        <v>41</v>
      </c>
      <c r="O81" s="35">
        <v>1</v>
      </c>
      <c r="P81" s="36">
        <f t="shared" si="20"/>
        <v>726.12</v>
      </c>
      <c r="Q81" s="37"/>
      <c r="R81" s="38"/>
      <c r="W81" s="25" t="str">
        <f t="shared" si="21"/>
        <v>mkckdvol -dev IBM.2107-75KYB61 -extpool P1 -cap 65520 -eam rotateexts -sam ese -name ckd_KYB61_#h 87D0-87DD</v>
      </c>
    </row>
    <row r="82" spans="1:23" x14ac:dyDescent="0.2">
      <c r="A82" s="47" t="s">
        <v>15</v>
      </c>
      <c r="B82" s="47" t="s">
        <v>16</v>
      </c>
      <c r="C82" s="48" t="s">
        <v>17</v>
      </c>
      <c r="D82" s="49">
        <v>1</v>
      </c>
      <c r="E82" s="130">
        <v>222</v>
      </c>
      <c r="F82" s="141" t="str">
        <f>DEC2HEX(HEX2DEC(F72)+1)</f>
        <v>88</v>
      </c>
      <c r="G82" s="50" t="str">
        <f t="shared" si="17"/>
        <v>8800-8800</v>
      </c>
      <c r="H82" s="49" t="str">
        <f>DEC2HEX(HEX2DEC(H72)+256)</f>
        <v>8800</v>
      </c>
      <c r="I82" s="49" t="str">
        <f>DEC2HEX(HEX2DEC(I72)+256)</f>
        <v>8800</v>
      </c>
      <c r="J82" s="133" t="str">
        <f>DEC2HEX(HEX2DEC(J72)+256)</f>
        <v>88E0</v>
      </c>
      <c r="K82" s="133" t="str">
        <f>DEC2HEX(HEX2DEC(K72)+256)</f>
        <v>88FF</v>
      </c>
      <c r="L82" s="133">
        <f>(HEX2DEC(K82)-HEX2DEC(J82))+1</f>
        <v>32</v>
      </c>
      <c r="M82" s="133" t="str">
        <f>DEC2HEX(HEX2DEC(M72)+256)</f>
        <v>880E</v>
      </c>
      <c r="N82" s="51" t="s">
        <v>41</v>
      </c>
      <c r="O82" s="50" t="s">
        <v>22</v>
      </c>
      <c r="P82" s="52">
        <f t="shared" si="20"/>
        <v>0.88</v>
      </c>
      <c r="Q82" s="139">
        <f>SUM(P82:P90)</f>
        <v>7904.94</v>
      </c>
      <c r="R82" s="137" t="s">
        <v>138</v>
      </c>
      <c r="W82" s="54" t="str">
        <f t="shared" si="21"/>
        <v>mkckdvol -dev IBM.2107-75KYB61 -extpool P0 -cap 1113 -eam rotateexts -sam ese -name ckd_KYB61_#h 8800-8800</v>
      </c>
    </row>
    <row r="83" spans="1:23" ht="13.15" customHeight="1" x14ac:dyDescent="0.2">
      <c r="A83" s="47" t="s">
        <v>15</v>
      </c>
      <c r="B83" s="47" t="s">
        <v>18</v>
      </c>
      <c r="C83" s="48" t="s">
        <v>19</v>
      </c>
      <c r="D83" s="49">
        <v>25</v>
      </c>
      <c r="E83" s="131"/>
      <c r="F83" s="142"/>
      <c r="G83" s="50" t="str">
        <f t="shared" si="17"/>
        <v>8801-8819</v>
      </c>
      <c r="H83" s="49" t="str">
        <f t="shared" ref="H83:H91" si="22">DEC2HEX(HEX2DEC(I82)+1)</f>
        <v>8801</v>
      </c>
      <c r="I83" s="49" t="str">
        <f t="shared" ref="I83:I91" si="23">DEC2HEX(HEX2DEC(H83)+D83-1)</f>
        <v>8819</v>
      </c>
      <c r="J83" s="135"/>
      <c r="K83" s="135"/>
      <c r="L83" s="135"/>
      <c r="M83" s="135"/>
      <c r="N83" s="51" t="s">
        <v>41</v>
      </c>
      <c r="O83" s="55">
        <v>0</v>
      </c>
      <c r="P83" s="52">
        <f t="shared" si="20"/>
        <v>198.24</v>
      </c>
      <c r="Q83" s="140"/>
      <c r="R83" s="138"/>
      <c r="W83" s="54" t="str">
        <f t="shared" si="21"/>
        <v>mkckdvol -dev IBM.2107-75KYB61 -extpool P0 -cap 10017 -eam rotateexts -sam ese -name ckd_KYB61_#h 8801-8819</v>
      </c>
    </row>
    <row r="84" spans="1:23" ht="13.15" customHeight="1" x14ac:dyDescent="0.2">
      <c r="A84" s="47" t="s">
        <v>15</v>
      </c>
      <c r="B84" s="47" t="s">
        <v>23</v>
      </c>
      <c r="C84" s="48" t="s">
        <v>24</v>
      </c>
      <c r="D84" s="49">
        <v>37</v>
      </c>
      <c r="E84" s="131"/>
      <c r="F84" s="142"/>
      <c r="G84" s="50" t="str">
        <f t="shared" si="17"/>
        <v>881A-883E</v>
      </c>
      <c r="H84" s="49" t="str">
        <f t="shared" si="22"/>
        <v>881A</v>
      </c>
      <c r="I84" s="49" t="str">
        <f t="shared" si="23"/>
        <v>883E</v>
      </c>
      <c r="J84" s="135"/>
      <c r="K84" s="135"/>
      <c r="L84" s="135"/>
      <c r="M84" s="135"/>
      <c r="N84" s="51" t="s">
        <v>41</v>
      </c>
      <c r="O84" s="55">
        <v>0</v>
      </c>
      <c r="P84" s="52">
        <f t="shared" si="20"/>
        <v>1919.03</v>
      </c>
      <c r="Q84" s="140"/>
      <c r="R84" s="138"/>
      <c r="W84" s="54" t="str">
        <f t="shared" si="21"/>
        <v>mkckdvol -dev IBM.2107-75KYB61 -extpool P0 -cap 65520 -eam rotateexts -sam ese -name ckd_KYB61_#h 881A-883E</v>
      </c>
    </row>
    <row r="85" spans="1:23" ht="13.15" customHeight="1" x14ac:dyDescent="0.2">
      <c r="A85" s="47" t="s">
        <v>15</v>
      </c>
      <c r="B85" s="47" t="s">
        <v>25</v>
      </c>
      <c r="C85" s="48" t="s">
        <v>26</v>
      </c>
      <c r="D85" s="49">
        <v>65</v>
      </c>
      <c r="E85" s="131"/>
      <c r="F85" s="142"/>
      <c r="G85" s="50" t="str">
        <f t="shared" si="17"/>
        <v>883F-887F</v>
      </c>
      <c r="H85" s="49" t="str">
        <f t="shared" si="22"/>
        <v>883F</v>
      </c>
      <c r="I85" s="49" t="str">
        <f t="shared" si="23"/>
        <v>887F</v>
      </c>
      <c r="J85" s="135"/>
      <c r="K85" s="135"/>
      <c r="L85" s="135"/>
      <c r="M85" s="135"/>
      <c r="N85" s="51" t="s">
        <v>41</v>
      </c>
      <c r="O85" s="55">
        <v>0</v>
      </c>
      <c r="P85" s="52">
        <f t="shared" si="20"/>
        <v>1685.63</v>
      </c>
      <c r="Q85" s="140"/>
      <c r="R85" s="138"/>
      <c r="W85" s="54" t="str">
        <f t="shared" si="21"/>
        <v>mkckdvol -dev IBM.2107-75KYB61 -extpool P0 -cap 32760 -eam rotateexts -sam ese -name ckd_KYB61_#h 883F-887F</v>
      </c>
    </row>
    <row r="86" spans="1:23" ht="13.15" customHeight="1" x14ac:dyDescent="0.2">
      <c r="A86" s="47" t="s">
        <v>15</v>
      </c>
      <c r="B86" s="47" t="s">
        <v>27</v>
      </c>
      <c r="C86" s="48" t="s">
        <v>28</v>
      </c>
      <c r="D86" s="49">
        <v>20</v>
      </c>
      <c r="E86" s="131"/>
      <c r="F86" s="142"/>
      <c r="G86" s="50" t="str">
        <f t="shared" si="17"/>
        <v>8880-8893</v>
      </c>
      <c r="H86" s="49" t="str">
        <f t="shared" si="22"/>
        <v>8880</v>
      </c>
      <c r="I86" s="49" t="str">
        <f t="shared" si="23"/>
        <v>8893</v>
      </c>
      <c r="J86" s="135"/>
      <c r="K86" s="135"/>
      <c r="L86" s="135"/>
      <c r="M86" s="135"/>
      <c r="N86" s="51" t="s">
        <v>41</v>
      </c>
      <c r="O86" s="55">
        <v>0</v>
      </c>
      <c r="P86" s="52">
        <f t="shared" si="20"/>
        <v>52.86</v>
      </c>
      <c r="Q86" s="140"/>
      <c r="R86" s="138"/>
      <c r="W86" s="54" t="str">
        <f t="shared" si="21"/>
        <v>mkckdvol -dev IBM.2107-75KYB61 -extpool P0 -cap 3339 -eam rotateexts -sam ese -name ckd_KYB61_#h 8880-8893</v>
      </c>
    </row>
    <row r="87" spans="1:23" ht="13.15" customHeight="1" x14ac:dyDescent="0.2">
      <c r="A87" s="47" t="s">
        <v>15</v>
      </c>
      <c r="B87" s="47" t="s">
        <v>23</v>
      </c>
      <c r="C87" s="48" t="s">
        <v>24</v>
      </c>
      <c r="D87" s="49">
        <v>39</v>
      </c>
      <c r="E87" s="131"/>
      <c r="F87" s="142"/>
      <c r="G87" s="50" t="str">
        <f t="shared" si="17"/>
        <v>8894-88BA</v>
      </c>
      <c r="H87" s="49" t="str">
        <f t="shared" si="22"/>
        <v>8894</v>
      </c>
      <c r="I87" s="49" t="str">
        <f t="shared" si="23"/>
        <v>88BA</v>
      </c>
      <c r="J87" s="135"/>
      <c r="K87" s="135"/>
      <c r="L87" s="135"/>
      <c r="M87" s="135"/>
      <c r="N87" s="51" t="s">
        <v>41</v>
      </c>
      <c r="O87" s="55">
        <v>0</v>
      </c>
      <c r="P87" s="52">
        <f t="shared" si="20"/>
        <v>2022.76</v>
      </c>
      <c r="Q87" s="140"/>
      <c r="R87" s="138"/>
      <c r="W87" s="54" t="str">
        <f t="shared" si="21"/>
        <v>mkckdvol -dev IBM.2107-75KYB61 -extpool P0 -cap 65520 -eam rotateexts -sam ese -name ckd_KYB61_#h 8894-88BA</v>
      </c>
    </row>
    <row r="88" spans="1:23" ht="13.15" customHeight="1" x14ac:dyDescent="0.2">
      <c r="A88" s="47" t="s">
        <v>15</v>
      </c>
      <c r="B88" s="47" t="s">
        <v>29</v>
      </c>
      <c r="C88" s="48" t="s">
        <v>30</v>
      </c>
      <c r="D88" s="49">
        <v>3</v>
      </c>
      <c r="E88" s="131"/>
      <c r="F88" s="142"/>
      <c r="G88" s="50" t="str">
        <f t="shared" si="17"/>
        <v>88BB-88BD</v>
      </c>
      <c r="H88" s="49" t="str">
        <f t="shared" si="22"/>
        <v>88BB</v>
      </c>
      <c r="I88" s="49" t="str">
        <f t="shared" si="23"/>
        <v>88BD</v>
      </c>
      <c r="J88" s="135"/>
      <c r="K88" s="135"/>
      <c r="L88" s="135"/>
      <c r="M88" s="135"/>
      <c r="N88" s="51" t="s">
        <v>41</v>
      </c>
      <c r="O88" s="55">
        <v>0</v>
      </c>
      <c r="P88" s="52">
        <f t="shared" si="20"/>
        <v>623.78</v>
      </c>
      <c r="Q88" s="140"/>
      <c r="R88" s="138"/>
      <c r="W88" s="54" t="str">
        <f t="shared" si="21"/>
        <v>mkckdvol -dev IBM.2107-75KYB61 -extpool P0 -cap 262668 -eam rotateexts -sam ese -name ckd_KYB61_#h 88BB-88BD</v>
      </c>
    </row>
    <row r="89" spans="1:23" ht="13.15" customHeight="1" x14ac:dyDescent="0.2">
      <c r="A89" s="47" t="s">
        <v>15</v>
      </c>
      <c r="B89" s="47" t="s">
        <v>23</v>
      </c>
      <c r="C89" s="48" t="s">
        <v>24</v>
      </c>
      <c r="D89" s="49">
        <v>15</v>
      </c>
      <c r="E89" s="131"/>
      <c r="F89" s="142"/>
      <c r="G89" s="50" t="str">
        <f t="shared" si="17"/>
        <v>88BE-88CC</v>
      </c>
      <c r="H89" s="49" t="str">
        <f t="shared" si="22"/>
        <v>88BE</v>
      </c>
      <c r="I89" s="49" t="str">
        <f t="shared" si="23"/>
        <v>88CC</v>
      </c>
      <c r="J89" s="135"/>
      <c r="K89" s="135"/>
      <c r="L89" s="135"/>
      <c r="M89" s="135"/>
      <c r="N89" s="51" t="s">
        <v>41</v>
      </c>
      <c r="O89" s="55">
        <v>0</v>
      </c>
      <c r="P89" s="52">
        <f t="shared" si="20"/>
        <v>777.98</v>
      </c>
      <c r="Q89" s="140"/>
      <c r="R89" s="138"/>
      <c r="W89" s="54" t="str">
        <f t="shared" si="21"/>
        <v>mkckdvol -dev IBM.2107-75KYB61 -extpool P0 -cap 65520 -eam rotateexts -sam ese -name ckd_KYB61_#h 88BE-88CC</v>
      </c>
    </row>
    <row r="90" spans="1:23" ht="13.15" customHeight="1" x14ac:dyDescent="0.2">
      <c r="A90" s="47" t="s">
        <v>15</v>
      </c>
      <c r="B90" s="47" t="s">
        <v>29</v>
      </c>
      <c r="C90" s="48" t="s">
        <v>30</v>
      </c>
      <c r="D90" s="49">
        <v>3</v>
      </c>
      <c r="E90" s="131"/>
      <c r="F90" s="142"/>
      <c r="G90" s="50" t="str">
        <f t="shared" si="17"/>
        <v>88CD-88CF</v>
      </c>
      <c r="H90" s="49" t="str">
        <f t="shared" si="22"/>
        <v>88CD</v>
      </c>
      <c r="I90" s="49" t="str">
        <f t="shared" si="23"/>
        <v>88CF</v>
      </c>
      <c r="J90" s="135"/>
      <c r="K90" s="135"/>
      <c r="L90" s="135"/>
      <c r="M90" s="135"/>
      <c r="N90" s="51" t="s">
        <v>41</v>
      </c>
      <c r="O90" s="55">
        <v>0</v>
      </c>
      <c r="P90" s="52">
        <f t="shared" si="20"/>
        <v>623.78</v>
      </c>
      <c r="Q90" s="140"/>
      <c r="R90" s="138"/>
      <c r="W90" s="54" t="str">
        <f t="shared" si="21"/>
        <v>mkckdvol -dev IBM.2107-75KYB61 -extpool P0 -cap 262668 -eam rotateexts -sam ese -name ckd_KYB61_#h 88CD-88CF</v>
      </c>
    </row>
    <row r="91" spans="1:23" s="25" customFormat="1" ht="12.75" customHeight="1" x14ac:dyDescent="0.2">
      <c r="A91" s="26" t="s">
        <v>15</v>
      </c>
      <c r="B91" s="26" t="s">
        <v>23</v>
      </c>
      <c r="C91" s="27" t="s">
        <v>24</v>
      </c>
      <c r="D91" s="28">
        <v>14</v>
      </c>
      <c r="E91" s="23"/>
      <c r="F91" s="30"/>
      <c r="G91" s="31" t="str">
        <f t="shared" si="17"/>
        <v>88D0-88DD</v>
      </c>
      <c r="H91" s="32" t="str">
        <f t="shared" si="22"/>
        <v>88D0</v>
      </c>
      <c r="I91" s="32" t="str">
        <f t="shared" si="23"/>
        <v>88DD</v>
      </c>
      <c r="J91" s="31"/>
      <c r="K91" s="33"/>
      <c r="L91" s="34"/>
      <c r="M91" s="33"/>
      <c r="N91" s="31" t="s">
        <v>41</v>
      </c>
      <c r="O91" s="35">
        <v>0</v>
      </c>
      <c r="P91" s="36">
        <f t="shared" si="20"/>
        <v>726.12</v>
      </c>
      <c r="Q91" s="37"/>
      <c r="R91" s="38"/>
      <c r="W91" s="25" t="str">
        <f t="shared" si="21"/>
        <v>mkckdvol -dev IBM.2107-75KYB61 -extpool P0 -cap 65520 -eam rotateexts -sam ese -name ckd_KYB61_#h 88D0-88DD</v>
      </c>
    </row>
    <row r="92" spans="1:23" x14ac:dyDescent="0.2">
      <c r="A92" s="47" t="s">
        <v>15</v>
      </c>
      <c r="B92" s="47" t="s">
        <v>16</v>
      </c>
      <c r="C92" s="48" t="s">
        <v>17</v>
      </c>
      <c r="D92" s="49">
        <v>1</v>
      </c>
      <c r="E92" s="130">
        <v>222</v>
      </c>
      <c r="F92" s="141" t="str">
        <f>DEC2HEX(HEX2DEC(F82)+1)</f>
        <v>89</v>
      </c>
      <c r="G92" s="50" t="str">
        <f t="shared" si="17"/>
        <v>8900-8900</v>
      </c>
      <c r="H92" s="49" t="str">
        <f>DEC2HEX(HEX2DEC(H82)+256)</f>
        <v>8900</v>
      </c>
      <c r="I92" s="49" t="str">
        <f>DEC2HEX(HEX2DEC(I82)+256)</f>
        <v>8900</v>
      </c>
      <c r="J92" s="133" t="str">
        <f>DEC2HEX(HEX2DEC(J82)+256)</f>
        <v>89E0</v>
      </c>
      <c r="K92" s="133" t="str">
        <f>DEC2HEX(HEX2DEC(K82)+256)</f>
        <v>89FF</v>
      </c>
      <c r="L92" s="133">
        <f>(HEX2DEC(K92)-HEX2DEC(J92))+1</f>
        <v>32</v>
      </c>
      <c r="M92" s="133" t="str">
        <f>DEC2HEX(HEX2DEC(M82)+256)</f>
        <v>890E</v>
      </c>
      <c r="N92" s="51" t="s">
        <v>41</v>
      </c>
      <c r="O92" s="50" t="s">
        <v>16</v>
      </c>
      <c r="P92" s="52">
        <f t="shared" si="20"/>
        <v>0.88</v>
      </c>
      <c r="Q92" s="139">
        <f>SUM(P92:P100)</f>
        <v>7904.94</v>
      </c>
      <c r="R92" s="137" t="s">
        <v>138</v>
      </c>
      <c r="W92" s="54" t="str">
        <f t="shared" si="21"/>
        <v>mkckdvol -dev IBM.2107-75KYB61 -extpool P1 -cap 1113 -eam rotateexts -sam ese -name ckd_KYB61_#h 8900-8900</v>
      </c>
    </row>
    <row r="93" spans="1:23" ht="13.15" customHeight="1" x14ac:dyDescent="0.2">
      <c r="A93" s="47" t="s">
        <v>15</v>
      </c>
      <c r="B93" s="47" t="s">
        <v>18</v>
      </c>
      <c r="C93" s="48" t="s">
        <v>19</v>
      </c>
      <c r="D93" s="49">
        <v>25</v>
      </c>
      <c r="E93" s="131"/>
      <c r="F93" s="142"/>
      <c r="G93" s="50" t="str">
        <f t="shared" si="17"/>
        <v>8901-8919</v>
      </c>
      <c r="H93" s="49" t="str">
        <f t="shared" ref="H93:H101" si="24">DEC2HEX(HEX2DEC(I92)+1)</f>
        <v>8901</v>
      </c>
      <c r="I93" s="49" t="str">
        <f t="shared" ref="I93:I101" si="25">DEC2HEX(HEX2DEC(H93)+D93-1)</f>
        <v>8919</v>
      </c>
      <c r="J93" s="135"/>
      <c r="K93" s="135"/>
      <c r="L93" s="135"/>
      <c r="M93" s="135"/>
      <c r="N93" s="51" t="s">
        <v>41</v>
      </c>
      <c r="O93" s="55">
        <v>1</v>
      </c>
      <c r="P93" s="52">
        <f t="shared" si="20"/>
        <v>198.24</v>
      </c>
      <c r="Q93" s="140"/>
      <c r="R93" s="138"/>
      <c r="W93" s="54" t="str">
        <f t="shared" si="21"/>
        <v>mkckdvol -dev IBM.2107-75KYB61 -extpool P1 -cap 10017 -eam rotateexts -sam ese -name ckd_KYB61_#h 8901-8919</v>
      </c>
    </row>
    <row r="94" spans="1:23" ht="13.15" customHeight="1" x14ac:dyDescent="0.2">
      <c r="A94" s="47" t="s">
        <v>15</v>
      </c>
      <c r="B94" s="47" t="s">
        <v>23</v>
      </c>
      <c r="C94" s="48" t="s">
        <v>24</v>
      </c>
      <c r="D94" s="49">
        <v>37</v>
      </c>
      <c r="E94" s="131"/>
      <c r="F94" s="142"/>
      <c r="G94" s="50" t="str">
        <f t="shared" si="17"/>
        <v>891A-893E</v>
      </c>
      <c r="H94" s="49" t="str">
        <f t="shared" si="24"/>
        <v>891A</v>
      </c>
      <c r="I94" s="49" t="str">
        <f t="shared" si="25"/>
        <v>893E</v>
      </c>
      <c r="J94" s="135"/>
      <c r="K94" s="135"/>
      <c r="L94" s="135"/>
      <c r="M94" s="135"/>
      <c r="N94" s="51" t="s">
        <v>41</v>
      </c>
      <c r="O94" s="55">
        <v>1</v>
      </c>
      <c r="P94" s="52">
        <f t="shared" si="20"/>
        <v>1919.03</v>
      </c>
      <c r="Q94" s="140"/>
      <c r="R94" s="138"/>
      <c r="W94" s="54" t="str">
        <f t="shared" si="21"/>
        <v>mkckdvol -dev IBM.2107-75KYB61 -extpool P1 -cap 65520 -eam rotateexts -sam ese -name ckd_KYB61_#h 891A-893E</v>
      </c>
    </row>
    <row r="95" spans="1:23" ht="13.15" customHeight="1" x14ac:dyDescent="0.2">
      <c r="A95" s="47" t="s">
        <v>15</v>
      </c>
      <c r="B95" s="47" t="s">
        <v>25</v>
      </c>
      <c r="C95" s="48" t="s">
        <v>26</v>
      </c>
      <c r="D95" s="49">
        <v>65</v>
      </c>
      <c r="E95" s="131"/>
      <c r="F95" s="142"/>
      <c r="G95" s="50" t="str">
        <f t="shared" si="17"/>
        <v>893F-897F</v>
      </c>
      <c r="H95" s="49" t="str">
        <f t="shared" si="24"/>
        <v>893F</v>
      </c>
      <c r="I95" s="49" t="str">
        <f t="shared" si="25"/>
        <v>897F</v>
      </c>
      <c r="J95" s="135"/>
      <c r="K95" s="135"/>
      <c r="L95" s="135"/>
      <c r="M95" s="135"/>
      <c r="N95" s="51" t="s">
        <v>41</v>
      </c>
      <c r="O95" s="55">
        <v>1</v>
      </c>
      <c r="P95" s="52">
        <f t="shared" si="20"/>
        <v>1685.63</v>
      </c>
      <c r="Q95" s="140"/>
      <c r="R95" s="138"/>
      <c r="W95" s="54" t="str">
        <f t="shared" si="21"/>
        <v>mkckdvol -dev IBM.2107-75KYB61 -extpool P1 -cap 32760 -eam rotateexts -sam ese -name ckd_KYB61_#h 893F-897F</v>
      </c>
    </row>
    <row r="96" spans="1:23" ht="13.15" customHeight="1" x14ac:dyDescent="0.2">
      <c r="A96" s="47" t="s">
        <v>15</v>
      </c>
      <c r="B96" s="47" t="s">
        <v>27</v>
      </c>
      <c r="C96" s="48" t="s">
        <v>28</v>
      </c>
      <c r="D96" s="49">
        <v>20</v>
      </c>
      <c r="E96" s="131"/>
      <c r="F96" s="142"/>
      <c r="G96" s="50" t="str">
        <f t="shared" si="17"/>
        <v>8980-8993</v>
      </c>
      <c r="H96" s="49" t="str">
        <f t="shared" si="24"/>
        <v>8980</v>
      </c>
      <c r="I96" s="49" t="str">
        <f t="shared" si="25"/>
        <v>8993</v>
      </c>
      <c r="J96" s="135"/>
      <c r="K96" s="135"/>
      <c r="L96" s="135"/>
      <c r="M96" s="135"/>
      <c r="N96" s="51" t="s">
        <v>41</v>
      </c>
      <c r="O96" s="55">
        <v>1</v>
      </c>
      <c r="P96" s="52">
        <f t="shared" si="20"/>
        <v>52.86</v>
      </c>
      <c r="Q96" s="140"/>
      <c r="R96" s="138"/>
      <c r="W96" s="54" t="str">
        <f t="shared" si="21"/>
        <v>mkckdvol -dev IBM.2107-75KYB61 -extpool P1 -cap 3339 -eam rotateexts -sam ese -name ckd_KYB61_#h 8980-8993</v>
      </c>
    </row>
    <row r="97" spans="1:23" ht="13.15" customHeight="1" x14ac:dyDescent="0.2">
      <c r="A97" s="47" t="s">
        <v>15</v>
      </c>
      <c r="B97" s="47" t="s">
        <v>23</v>
      </c>
      <c r="C97" s="48" t="s">
        <v>24</v>
      </c>
      <c r="D97" s="49">
        <v>39</v>
      </c>
      <c r="E97" s="131"/>
      <c r="F97" s="142"/>
      <c r="G97" s="50" t="str">
        <f t="shared" si="17"/>
        <v>8994-89BA</v>
      </c>
      <c r="H97" s="49" t="str">
        <f t="shared" si="24"/>
        <v>8994</v>
      </c>
      <c r="I97" s="49" t="str">
        <f t="shared" si="25"/>
        <v>89BA</v>
      </c>
      <c r="J97" s="135"/>
      <c r="K97" s="135"/>
      <c r="L97" s="135"/>
      <c r="M97" s="135"/>
      <c r="N97" s="51" t="s">
        <v>41</v>
      </c>
      <c r="O97" s="55">
        <v>1</v>
      </c>
      <c r="P97" s="52">
        <f t="shared" si="20"/>
        <v>2022.76</v>
      </c>
      <c r="Q97" s="140"/>
      <c r="R97" s="138"/>
      <c r="W97" s="54" t="str">
        <f t="shared" si="21"/>
        <v>mkckdvol -dev IBM.2107-75KYB61 -extpool P1 -cap 65520 -eam rotateexts -sam ese -name ckd_KYB61_#h 8994-89BA</v>
      </c>
    </row>
    <row r="98" spans="1:23" ht="13.15" customHeight="1" x14ac:dyDescent="0.2">
      <c r="A98" s="47" t="s">
        <v>15</v>
      </c>
      <c r="B98" s="47" t="s">
        <v>29</v>
      </c>
      <c r="C98" s="48" t="s">
        <v>30</v>
      </c>
      <c r="D98" s="49">
        <v>3</v>
      </c>
      <c r="E98" s="131"/>
      <c r="F98" s="142"/>
      <c r="G98" s="50" t="str">
        <f t="shared" si="17"/>
        <v>89BB-89BD</v>
      </c>
      <c r="H98" s="49" t="str">
        <f t="shared" si="24"/>
        <v>89BB</v>
      </c>
      <c r="I98" s="49" t="str">
        <f t="shared" si="25"/>
        <v>89BD</v>
      </c>
      <c r="J98" s="135"/>
      <c r="K98" s="135"/>
      <c r="L98" s="135"/>
      <c r="M98" s="135"/>
      <c r="N98" s="51" t="s">
        <v>41</v>
      </c>
      <c r="O98" s="55">
        <v>1</v>
      </c>
      <c r="P98" s="52">
        <f t="shared" si="20"/>
        <v>623.78</v>
      </c>
      <c r="Q98" s="140"/>
      <c r="R98" s="138"/>
      <c r="W98" s="54" t="str">
        <f t="shared" si="21"/>
        <v>mkckdvol -dev IBM.2107-75KYB61 -extpool P1 -cap 262668 -eam rotateexts -sam ese -name ckd_KYB61_#h 89BB-89BD</v>
      </c>
    </row>
    <row r="99" spans="1:23" ht="13.15" customHeight="1" x14ac:dyDescent="0.2">
      <c r="A99" s="47" t="s">
        <v>15</v>
      </c>
      <c r="B99" s="47" t="s">
        <v>23</v>
      </c>
      <c r="C99" s="48" t="s">
        <v>24</v>
      </c>
      <c r="D99" s="49">
        <v>15</v>
      </c>
      <c r="E99" s="131"/>
      <c r="F99" s="142"/>
      <c r="G99" s="50" t="str">
        <f t="shared" si="17"/>
        <v>89BE-89CC</v>
      </c>
      <c r="H99" s="49" t="str">
        <f t="shared" si="24"/>
        <v>89BE</v>
      </c>
      <c r="I99" s="49" t="str">
        <f t="shared" si="25"/>
        <v>89CC</v>
      </c>
      <c r="J99" s="135"/>
      <c r="K99" s="135"/>
      <c r="L99" s="135"/>
      <c r="M99" s="135"/>
      <c r="N99" s="51" t="s">
        <v>41</v>
      </c>
      <c r="O99" s="55">
        <v>1</v>
      </c>
      <c r="P99" s="52">
        <f t="shared" si="20"/>
        <v>777.98</v>
      </c>
      <c r="Q99" s="140"/>
      <c r="R99" s="138"/>
      <c r="W99" s="54" t="str">
        <f t="shared" si="21"/>
        <v>mkckdvol -dev IBM.2107-75KYB61 -extpool P1 -cap 65520 -eam rotateexts -sam ese -name ckd_KYB61_#h 89BE-89CC</v>
      </c>
    </row>
    <row r="100" spans="1:23" ht="13.15" customHeight="1" x14ac:dyDescent="0.2">
      <c r="A100" s="47" t="s">
        <v>15</v>
      </c>
      <c r="B100" s="47" t="s">
        <v>29</v>
      </c>
      <c r="C100" s="48" t="s">
        <v>30</v>
      </c>
      <c r="D100" s="49">
        <v>3</v>
      </c>
      <c r="E100" s="131"/>
      <c r="F100" s="142"/>
      <c r="G100" s="50" t="str">
        <f t="shared" si="17"/>
        <v>89CD-89CF</v>
      </c>
      <c r="H100" s="49" t="str">
        <f t="shared" si="24"/>
        <v>89CD</v>
      </c>
      <c r="I100" s="49" t="str">
        <f t="shared" si="25"/>
        <v>89CF</v>
      </c>
      <c r="J100" s="135"/>
      <c r="K100" s="135"/>
      <c r="L100" s="135"/>
      <c r="M100" s="135"/>
      <c r="N100" s="51" t="s">
        <v>41</v>
      </c>
      <c r="O100" s="55">
        <v>1</v>
      </c>
      <c r="P100" s="52">
        <f t="shared" si="20"/>
        <v>623.78</v>
      </c>
      <c r="Q100" s="140"/>
      <c r="R100" s="138"/>
      <c r="W100" s="54" t="str">
        <f t="shared" si="21"/>
        <v>mkckdvol -dev IBM.2107-75KYB61 -extpool P1 -cap 262668 -eam rotateexts -sam ese -name ckd_KYB61_#h 89CD-89CF</v>
      </c>
    </row>
    <row r="101" spans="1:23" s="25" customFormat="1" ht="12.75" customHeight="1" x14ac:dyDescent="0.2">
      <c r="A101" s="26" t="s">
        <v>15</v>
      </c>
      <c r="B101" s="26" t="s">
        <v>23</v>
      </c>
      <c r="C101" s="27" t="s">
        <v>24</v>
      </c>
      <c r="D101" s="28">
        <v>14</v>
      </c>
      <c r="E101" s="23"/>
      <c r="F101" s="30"/>
      <c r="G101" s="31" t="str">
        <f t="shared" si="17"/>
        <v>89D0-89DD</v>
      </c>
      <c r="H101" s="32" t="str">
        <f t="shared" si="24"/>
        <v>89D0</v>
      </c>
      <c r="I101" s="32" t="str">
        <f t="shared" si="25"/>
        <v>89DD</v>
      </c>
      <c r="J101" s="31"/>
      <c r="K101" s="33"/>
      <c r="L101" s="34"/>
      <c r="M101" s="33"/>
      <c r="N101" s="31" t="s">
        <v>41</v>
      </c>
      <c r="O101" s="35">
        <v>1</v>
      </c>
      <c r="P101" s="36">
        <f t="shared" si="20"/>
        <v>726.12</v>
      </c>
      <c r="Q101" s="37"/>
      <c r="R101" s="38"/>
      <c r="W101" s="25" t="str">
        <f t="shared" si="21"/>
        <v>mkckdvol -dev IBM.2107-75KYB61 -extpool P1 -cap 65520 -eam rotateexts -sam ese -name ckd_KYB61_#h 89D0-89DD</v>
      </c>
    </row>
    <row r="102" spans="1:23" x14ac:dyDescent="0.2">
      <c r="A102" s="47" t="s">
        <v>15</v>
      </c>
      <c r="B102" s="47" t="s">
        <v>16</v>
      </c>
      <c r="C102" s="48" t="s">
        <v>17</v>
      </c>
      <c r="D102" s="49">
        <v>1</v>
      </c>
      <c r="E102" s="130">
        <v>222</v>
      </c>
      <c r="F102" s="141" t="str">
        <f>DEC2HEX(HEX2DEC(F92)+1)</f>
        <v>8A</v>
      </c>
      <c r="G102" s="50" t="str">
        <f t="shared" si="17"/>
        <v>8A00-8A00</v>
      </c>
      <c r="H102" s="49" t="str">
        <f>DEC2HEX(HEX2DEC(H92)+256)</f>
        <v>8A00</v>
      </c>
      <c r="I102" s="49" t="str">
        <f>DEC2HEX(HEX2DEC(I92)+256)</f>
        <v>8A00</v>
      </c>
      <c r="J102" s="133" t="str">
        <f>DEC2HEX(HEX2DEC(J92)+256)</f>
        <v>8AE0</v>
      </c>
      <c r="K102" s="133" t="str">
        <f>DEC2HEX(HEX2DEC(K92)+256)</f>
        <v>8AFF</v>
      </c>
      <c r="L102" s="133">
        <f>(HEX2DEC(K102)-HEX2DEC(J102))+1</f>
        <v>32</v>
      </c>
      <c r="M102" s="133" t="str">
        <f>DEC2HEX(HEX2DEC(M92)+256)</f>
        <v>8A0E</v>
      </c>
      <c r="N102" s="51" t="s">
        <v>41</v>
      </c>
      <c r="O102" s="50" t="s">
        <v>22</v>
      </c>
      <c r="P102" s="52">
        <f t="shared" si="20"/>
        <v>0.88</v>
      </c>
      <c r="Q102" s="139">
        <f>SUM(P102:P110)</f>
        <v>7904.94</v>
      </c>
      <c r="R102" s="137" t="s">
        <v>138</v>
      </c>
      <c r="W102" s="54" t="str">
        <f t="shared" si="21"/>
        <v>mkckdvol -dev IBM.2107-75KYB61 -extpool P0 -cap 1113 -eam rotateexts -sam ese -name ckd_KYB61_#h 8A00-8A00</v>
      </c>
    </row>
    <row r="103" spans="1:23" ht="13.15" customHeight="1" x14ac:dyDescent="0.2">
      <c r="A103" s="47" t="s">
        <v>15</v>
      </c>
      <c r="B103" s="47" t="s">
        <v>18</v>
      </c>
      <c r="C103" s="48" t="s">
        <v>19</v>
      </c>
      <c r="D103" s="49">
        <v>25</v>
      </c>
      <c r="E103" s="131"/>
      <c r="F103" s="142"/>
      <c r="G103" s="50" t="str">
        <f t="shared" si="17"/>
        <v>8A01-8A19</v>
      </c>
      <c r="H103" s="49" t="str">
        <f t="shared" ref="H103:H111" si="26">DEC2HEX(HEX2DEC(I102)+1)</f>
        <v>8A01</v>
      </c>
      <c r="I103" s="49" t="str">
        <f t="shared" ref="I103:I111" si="27">DEC2HEX(HEX2DEC(H103)+D103-1)</f>
        <v>8A19</v>
      </c>
      <c r="J103" s="135"/>
      <c r="K103" s="135"/>
      <c r="L103" s="135"/>
      <c r="M103" s="135"/>
      <c r="N103" s="51" t="s">
        <v>41</v>
      </c>
      <c r="O103" s="55">
        <v>0</v>
      </c>
      <c r="P103" s="52">
        <f t="shared" si="20"/>
        <v>198.24</v>
      </c>
      <c r="Q103" s="140"/>
      <c r="R103" s="138"/>
      <c r="W103" s="54" t="str">
        <f t="shared" si="21"/>
        <v>mkckdvol -dev IBM.2107-75KYB61 -extpool P0 -cap 10017 -eam rotateexts -sam ese -name ckd_KYB61_#h 8A01-8A19</v>
      </c>
    </row>
    <row r="104" spans="1:23" ht="13.15" customHeight="1" x14ac:dyDescent="0.2">
      <c r="A104" s="47" t="s">
        <v>15</v>
      </c>
      <c r="B104" s="47" t="s">
        <v>23</v>
      </c>
      <c r="C104" s="48" t="s">
        <v>24</v>
      </c>
      <c r="D104" s="49">
        <v>37</v>
      </c>
      <c r="E104" s="131"/>
      <c r="F104" s="142"/>
      <c r="G104" s="50" t="str">
        <f t="shared" si="17"/>
        <v>8A1A-8A3E</v>
      </c>
      <c r="H104" s="49" t="str">
        <f t="shared" si="26"/>
        <v>8A1A</v>
      </c>
      <c r="I104" s="49" t="str">
        <f t="shared" si="27"/>
        <v>8A3E</v>
      </c>
      <c r="J104" s="135"/>
      <c r="K104" s="135"/>
      <c r="L104" s="135"/>
      <c r="M104" s="135"/>
      <c r="N104" s="51" t="s">
        <v>41</v>
      </c>
      <c r="O104" s="55">
        <v>0</v>
      </c>
      <c r="P104" s="52">
        <f t="shared" si="20"/>
        <v>1919.03</v>
      </c>
      <c r="Q104" s="140"/>
      <c r="R104" s="138"/>
      <c r="W104" s="54" t="str">
        <f t="shared" si="21"/>
        <v>mkckdvol -dev IBM.2107-75KYB61 -extpool P0 -cap 65520 -eam rotateexts -sam ese -name ckd_KYB61_#h 8A1A-8A3E</v>
      </c>
    </row>
    <row r="105" spans="1:23" ht="13.15" customHeight="1" x14ac:dyDescent="0.2">
      <c r="A105" s="47" t="s">
        <v>15</v>
      </c>
      <c r="B105" s="47" t="s">
        <v>25</v>
      </c>
      <c r="C105" s="48" t="s">
        <v>26</v>
      </c>
      <c r="D105" s="49">
        <v>65</v>
      </c>
      <c r="E105" s="131"/>
      <c r="F105" s="142"/>
      <c r="G105" s="50" t="str">
        <f t="shared" si="17"/>
        <v>8A3F-8A7F</v>
      </c>
      <c r="H105" s="49" t="str">
        <f t="shared" si="26"/>
        <v>8A3F</v>
      </c>
      <c r="I105" s="49" t="str">
        <f t="shared" si="27"/>
        <v>8A7F</v>
      </c>
      <c r="J105" s="135"/>
      <c r="K105" s="135"/>
      <c r="L105" s="135"/>
      <c r="M105" s="135"/>
      <c r="N105" s="51" t="s">
        <v>41</v>
      </c>
      <c r="O105" s="55">
        <v>0</v>
      </c>
      <c r="P105" s="52">
        <f t="shared" si="20"/>
        <v>1685.63</v>
      </c>
      <c r="Q105" s="140"/>
      <c r="R105" s="138"/>
      <c r="W105" s="54" t="str">
        <f t="shared" si="21"/>
        <v>mkckdvol -dev IBM.2107-75KYB61 -extpool P0 -cap 32760 -eam rotateexts -sam ese -name ckd_KYB61_#h 8A3F-8A7F</v>
      </c>
    </row>
    <row r="106" spans="1:23" ht="13.15" customHeight="1" x14ac:dyDescent="0.2">
      <c r="A106" s="47" t="s">
        <v>15</v>
      </c>
      <c r="B106" s="47" t="s">
        <v>27</v>
      </c>
      <c r="C106" s="48" t="s">
        <v>28</v>
      </c>
      <c r="D106" s="49">
        <v>20</v>
      </c>
      <c r="E106" s="131"/>
      <c r="F106" s="142"/>
      <c r="G106" s="50" t="str">
        <f t="shared" si="17"/>
        <v>8A80-8A93</v>
      </c>
      <c r="H106" s="49" t="str">
        <f t="shared" si="26"/>
        <v>8A80</v>
      </c>
      <c r="I106" s="49" t="str">
        <f t="shared" si="27"/>
        <v>8A93</v>
      </c>
      <c r="J106" s="135"/>
      <c r="K106" s="135"/>
      <c r="L106" s="135"/>
      <c r="M106" s="135"/>
      <c r="N106" s="51" t="s">
        <v>41</v>
      </c>
      <c r="O106" s="55">
        <v>0</v>
      </c>
      <c r="P106" s="52">
        <f t="shared" si="20"/>
        <v>52.86</v>
      </c>
      <c r="Q106" s="140"/>
      <c r="R106" s="138"/>
      <c r="W106" s="54" t="str">
        <f t="shared" si="21"/>
        <v>mkckdvol -dev IBM.2107-75KYB61 -extpool P0 -cap 3339 -eam rotateexts -sam ese -name ckd_KYB61_#h 8A80-8A93</v>
      </c>
    </row>
    <row r="107" spans="1:23" ht="13.15" customHeight="1" x14ac:dyDescent="0.2">
      <c r="A107" s="47" t="s">
        <v>15</v>
      </c>
      <c r="B107" s="47" t="s">
        <v>23</v>
      </c>
      <c r="C107" s="48" t="s">
        <v>24</v>
      </c>
      <c r="D107" s="49">
        <v>39</v>
      </c>
      <c r="E107" s="131"/>
      <c r="F107" s="142"/>
      <c r="G107" s="50" t="str">
        <f t="shared" si="17"/>
        <v>8A94-8ABA</v>
      </c>
      <c r="H107" s="49" t="str">
        <f t="shared" si="26"/>
        <v>8A94</v>
      </c>
      <c r="I107" s="49" t="str">
        <f t="shared" si="27"/>
        <v>8ABA</v>
      </c>
      <c r="J107" s="135"/>
      <c r="K107" s="135"/>
      <c r="L107" s="135"/>
      <c r="M107" s="135"/>
      <c r="N107" s="51" t="s">
        <v>41</v>
      </c>
      <c r="O107" s="55">
        <v>0</v>
      </c>
      <c r="P107" s="52">
        <f t="shared" si="20"/>
        <v>2022.76</v>
      </c>
      <c r="Q107" s="140"/>
      <c r="R107" s="138"/>
      <c r="W107" s="54" t="str">
        <f t="shared" si="21"/>
        <v>mkckdvol -dev IBM.2107-75KYB61 -extpool P0 -cap 65520 -eam rotateexts -sam ese -name ckd_KYB61_#h 8A94-8ABA</v>
      </c>
    </row>
    <row r="108" spans="1:23" ht="13.15" customHeight="1" x14ac:dyDescent="0.2">
      <c r="A108" s="47" t="s">
        <v>15</v>
      </c>
      <c r="B108" s="47" t="s">
        <v>29</v>
      </c>
      <c r="C108" s="48" t="s">
        <v>30</v>
      </c>
      <c r="D108" s="49">
        <v>3</v>
      </c>
      <c r="E108" s="131"/>
      <c r="F108" s="142"/>
      <c r="G108" s="50" t="str">
        <f t="shared" si="17"/>
        <v>8ABB-8ABD</v>
      </c>
      <c r="H108" s="49" t="str">
        <f t="shared" si="26"/>
        <v>8ABB</v>
      </c>
      <c r="I108" s="49" t="str">
        <f t="shared" si="27"/>
        <v>8ABD</v>
      </c>
      <c r="J108" s="135"/>
      <c r="K108" s="135"/>
      <c r="L108" s="135"/>
      <c r="M108" s="135"/>
      <c r="N108" s="51" t="s">
        <v>41</v>
      </c>
      <c r="O108" s="55">
        <v>0</v>
      </c>
      <c r="P108" s="52">
        <f t="shared" si="20"/>
        <v>623.78</v>
      </c>
      <c r="Q108" s="140"/>
      <c r="R108" s="138"/>
      <c r="W108" s="54" t="str">
        <f t="shared" si="21"/>
        <v>mkckdvol -dev IBM.2107-75KYB61 -extpool P0 -cap 262668 -eam rotateexts -sam ese -name ckd_KYB61_#h 8ABB-8ABD</v>
      </c>
    </row>
    <row r="109" spans="1:23" ht="13.15" customHeight="1" x14ac:dyDescent="0.2">
      <c r="A109" s="47" t="s">
        <v>15</v>
      </c>
      <c r="B109" s="47" t="s">
        <v>23</v>
      </c>
      <c r="C109" s="48" t="s">
        <v>24</v>
      </c>
      <c r="D109" s="49">
        <v>15</v>
      </c>
      <c r="E109" s="131"/>
      <c r="F109" s="142"/>
      <c r="G109" s="50" t="str">
        <f t="shared" si="17"/>
        <v>8ABE-8ACC</v>
      </c>
      <c r="H109" s="49" t="str">
        <f t="shared" si="26"/>
        <v>8ABE</v>
      </c>
      <c r="I109" s="49" t="str">
        <f t="shared" si="27"/>
        <v>8ACC</v>
      </c>
      <c r="J109" s="135"/>
      <c r="K109" s="135"/>
      <c r="L109" s="135"/>
      <c r="M109" s="135"/>
      <c r="N109" s="51" t="s">
        <v>41</v>
      </c>
      <c r="O109" s="55">
        <v>0</v>
      </c>
      <c r="P109" s="52">
        <f t="shared" si="20"/>
        <v>777.98</v>
      </c>
      <c r="Q109" s="140"/>
      <c r="R109" s="138"/>
      <c r="W109" s="54" t="str">
        <f t="shared" si="21"/>
        <v>mkckdvol -dev IBM.2107-75KYB61 -extpool P0 -cap 65520 -eam rotateexts -sam ese -name ckd_KYB61_#h 8ABE-8ACC</v>
      </c>
    </row>
    <row r="110" spans="1:23" ht="13.15" customHeight="1" x14ac:dyDescent="0.2">
      <c r="A110" s="47" t="s">
        <v>15</v>
      </c>
      <c r="B110" s="47" t="s">
        <v>29</v>
      </c>
      <c r="C110" s="48" t="s">
        <v>30</v>
      </c>
      <c r="D110" s="49">
        <v>3</v>
      </c>
      <c r="E110" s="131"/>
      <c r="F110" s="142"/>
      <c r="G110" s="50" t="str">
        <f t="shared" si="17"/>
        <v>8ACD-8ACF</v>
      </c>
      <c r="H110" s="49" t="str">
        <f t="shared" si="26"/>
        <v>8ACD</v>
      </c>
      <c r="I110" s="49" t="str">
        <f t="shared" si="27"/>
        <v>8ACF</v>
      </c>
      <c r="J110" s="135"/>
      <c r="K110" s="135"/>
      <c r="L110" s="135"/>
      <c r="M110" s="135"/>
      <c r="N110" s="51" t="s">
        <v>41</v>
      </c>
      <c r="O110" s="55">
        <v>0</v>
      </c>
      <c r="P110" s="52">
        <f t="shared" si="20"/>
        <v>623.78</v>
      </c>
      <c r="Q110" s="140"/>
      <c r="R110" s="138"/>
      <c r="W110" s="54" t="str">
        <f t="shared" si="21"/>
        <v>mkckdvol -dev IBM.2107-75KYB61 -extpool P0 -cap 262668 -eam rotateexts -sam ese -name ckd_KYB61_#h 8ACD-8ACF</v>
      </c>
    </row>
    <row r="111" spans="1:23" s="25" customFormat="1" ht="12.75" customHeight="1" x14ac:dyDescent="0.2">
      <c r="A111" s="26" t="s">
        <v>15</v>
      </c>
      <c r="B111" s="26" t="s">
        <v>23</v>
      </c>
      <c r="C111" s="27" t="s">
        <v>24</v>
      </c>
      <c r="D111" s="28">
        <v>14</v>
      </c>
      <c r="E111" s="23"/>
      <c r="F111" s="30"/>
      <c r="G111" s="31" t="str">
        <f t="shared" si="17"/>
        <v>8AD0-8ADD</v>
      </c>
      <c r="H111" s="32" t="str">
        <f t="shared" si="26"/>
        <v>8AD0</v>
      </c>
      <c r="I111" s="32" t="str">
        <f t="shared" si="27"/>
        <v>8ADD</v>
      </c>
      <c r="J111" s="31"/>
      <c r="K111" s="33"/>
      <c r="L111" s="34"/>
      <c r="M111" s="33"/>
      <c r="N111" s="31" t="s">
        <v>41</v>
      </c>
      <c r="O111" s="35">
        <v>0</v>
      </c>
      <c r="P111" s="36">
        <f t="shared" si="20"/>
        <v>726.12</v>
      </c>
      <c r="Q111" s="37"/>
      <c r="R111" s="38"/>
      <c r="W111" s="25" t="str">
        <f t="shared" si="21"/>
        <v>mkckdvol -dev IBM.2107-75KYB61 -extpool P0 -cap 65520 -eam rotateexts -sam ese -name ckd_KYB61_#h 8AD0-8ADD</v>
      </c>
    </row>
    <row r="112" spans="1:23" x14ac:dyDescent="0.2">
      <c r="A112" s="47" t="s">
        <v>15</v>
      </c>
      <c r="B112" s="47" t="s">
        <v>16</v>
      </c>
      <c r="C112" s="48" t="s">
        <v>17</v>
      </c>
      <c r="D112" s="49">
        <v>1</v>
      </c>
      <c r="E112" s="130">
        <v>222</v>
      </c>
      <c r="F112" s="141" t="str">
        <f>DEC2HEX(HEX2DEC(F102)+1)</f>
        <v>8B</v>
      </c>
      <c r="G112" s="50" t="str">
        <f t="shared" si="17"/>
        <v>8B00-8B00</v>
      </c>
      <c r="H112" s="49" t="str">
        <f>DEC2HEX(HEX2DEC(H102)+256)</f>
        <v>8B00</v>
      </c>
      <c r="I112" s="49" t="str">
        <f>DEC2HEX(HEX2DEC(I102)+256)</f>
        <v>8B00</v>
      </c>
      <c r="J112" s="133" t="str">
        <f>DEC2HEX(HEX2DEC(J102)+256)</f>
        <v>8BE0</v>
      </c>
      <c r="K112" s="133" t="str">
        <f>DEC2HEX(HEX2DEC(K102)+256)</f>
        <v>8BFF</v>
      </c>
      <c r="L112" s="133">
        <f>(HEX2DEC(K112)-HEX2DEC(J112))+1</f>
        <v>32</v>
      </c>
      <c r="M112" s="133" t="str">
        <f>DEC2HEX(HEX2DEC(M102)+256)</f>
        <v>8B0E</v>
      </c>
      <c r="N112" s="51" t="s">
        <v>41</v>
      </c>
      <c r="O112" s="50" t="s">
        <v>16</v>
      </c>
      <c r="P112" s="52">
        <f t="shared" si="20"/>
        <v>0.88</v>
      </c>
      <c r="Q112" s="139">
        <f>SUM(P112:P120)</f>
        <v>7904.94</v>
      </c>
      <c r="R112" s="137" t="s">
        <v>138</v>
      </c>
      <c r="W112" s="54" t="str">
        <f t="shared" si="21"/>
        <v>mkckdvol -dev IBM.2107-75KYB61 -extpool P1 -cap 1113 -eam rotateexts -sam ese -name ckd_KYB61_#h 8B00-8B00</v>
      </c>
    </row>
    <row r="113" spans="1:23" ht="13.15" customHeight="1" x14ac:dyDescent="0.2">
      <c r="A113" s="47" t="s">
        <v>15</v>
      </c>
      <c r="B113" s="47" t="s">
        <v>18</v>
      </c>
      <c r="C113" s="48" t="s">
        <v>19</v>
      </c>
      <c r="D113" s="49">
        <v>25</v>
      </c>
      <c r="E113" s="131"/>
      <c r="F113" s="142"/>
      <c r="G113" s="50" t="str">
        <f t="shared" si="17"/>
        <v>8B01-8B19</v>
      </c>
      <c r="H113" s="49" t="str">
        <f t="shared" ref="H113:H121" si="28">DEC2HEX(HEX2DEC(I112)+1)</f>
        <v>8B01</v>
      </c>
      <c r="I113" s="49" t="str">
        <f t="shared" ref="I113:I121" si="29">DEC2HEX(HEX2DEC(H113)+D113-1)</f>
        <v>8B19</v>
      </c>
      <c r="J113" s="135"/>
      <c r="K113" s="135"/>
      <c r="L113" s="135"/>
      <c r="M113" s="135"/>
      <c r="N113" s="51" t="s">
        <v>41</v>
      </c>
      <c r="O113" s="55">
        <v>1</v>
      </c>
      <c r="P113" s="52">
        <f t="shared" si="20"/>
        <v>198.24</v>
      </c>
      <c r="Q113" s="140"/>
      <c r="R113" s="138"/>
      <c r="W113" s="54" t="str">
        <f t="shared" si="21"/>
        <v>mkckdvol -dev IBM.2107-75KYB61 -extpool P1 -cap 10017 -eam rotateexts -sam ese -name ckd_KYB61_#h 8B01-8B19</v>
      </c>
    </row>
    <row r="114" spans="1:23" ht="13.15" customHeight="1" x14ac:dyDescent="0.2">
      <c r="A114" s="47" t="s">
        <v>15</v>
      </c>
      <c r="B114" s="47" t="s">
        <v>23</v>
      </c>
      <c r="C114" s="48" t="s">
        <v>24</v>
      </c>
      <c r="D114" s="49">
        <v>37</v>
      </c>
      <c r="E114" s="131"/>
      <c r="F114" s="142"/>
      <c r="G114" s="50" t="str">
        <f t="shared" si="17"/>
        <v>8B1A-8B3E</v>
      </c>
      <c r="H114" s="49" t="str">
        <f t="shared" si="28"/>
        <v>8B1A</v>
      </c>
      <c r="I114" s="49" t="str">
        <f t="shared" si="29"/>
        <v>8B3E</v>
      </c>
      <c r="J114" s="135"/>
      <c r="K114" s="135"/>
      <c r="L114" s="135"/>
      <c r="M114" s="135"/>
      <c r="N114" s="51" t="s">
        <v>41</v>
      </c>
      <c r="O114" s="55">
        <v>1</v>
      </c>
      <c r="P114" s="52">
        <f t="shared" si="20"/>
        <v>1919.03</v>
      </c>
      <c r="Q114" s="140"/>
      <c r="R114" s="138"/>
      <c r="W114" s="54" t="str">
        <f t="shared" si="21"/>
        <v>mkckdvol -dev IBM.2107-75KYB61 -extpool P1 -cap 65520 -eam rotateexts -sam ese -name ckd_KYB61_#h 8B1A-8B3E</v>
      </c>
    </row>
    <row r="115" spans="1:23" ht="13.15" customHeight="1" x14ac:dyDescent="0.2">
      <c r="A115" s="47" t="s">
        <v>15</v>
      </c>
      <c r="B115" s="47" t="s">
        <v>25</v>
      </c>
      <c r="C115" s="48" t="s">
        <v>26</v>
      </c>
      <c r="D115" s="49">
        <v>65</v>
      </c>
      <c r="E115" s="131"/>
      <c r="F115" s="142"/>
      <c r="G115" s="50" t="str">
        <f t="shared" si="17"/>
        <v>8B3F-8B7F</v>
      </c>
      <c r="H115" s="49" t="str">
        <f t="shared" si="28"/>
        <v>8B3F</v>
      </c>
      <c r="I115" s="49" t="str">
        <f t="shared" si="29"/>
        <v>8B7F</v>
      </c>
      <c r="J115" s="135"/>
      <c r="K115" s="135"/>
      <c r="L115" s="135"/>
      <c r="M115" s="135"/>
      <c r="N115" s="51" t="s">
        <v>41</v>
      </c>
      <c r="O115" s="55">
        <v>1</v>
      </c>
      <c r="P115" s="52">
        <f t="shared" si="20"/>
        <v>1685.63</v>
      </c>
      <c r="Q115" s="140"/>
      <c r="R115" s="138"/>
      <c r="W115" s="54" t="str">
        <f t="shared" si="21"/>
        <v>mkckdvol -dev IBM.2107-75KYB61 -extpool P1 -cap 32760 -eam rotateexts -sam ese -name ckd_KYB61_#h 8B3F-8B7F</v>
      </c>
    </row>
    <row r="116" spans="1:23" ht="13.15" customHeight="1" x14ac:dyDescent="0.2">
      <c r="A116" s="47" t="s">
        <v>15</v>
      </c>
      <c r="B116" s="47" t="s">
        <v>27</v>
      </c>
      <c r="C116" s="48" t="s">
        <v>28</v>
      </c>
      <c r="D116" s="49">
        <v>20</v>
      </c>
      <c r="E116" s="131"/>
      <c r="F116" s="142"/>
      <c r="G116" s="50" t="str">
        <f t="shared" si="17"/>
        <v>8B80-8B93</v>
      </c>
      <c r="H116" s="49" t="str">
        <f t="shared" si="28"/>
        <v>8B80</v>
      </c>
      <c r="I116" s="49" t="str">
        <f t="shared" si="29"/>
        <v>8B93</v>
      </c>
      <c r="J116" s="135"/>
      <c r="K116" s="135"/>
      <c r="L116" s="135"/>
      <c r="M116" s="135"/>
      <c r="N116" s="51" t="s">
        <v>41</v>
      </c>
      <c r="O116" s="55">
        <v>1</v>
      </c>
      <c r="P116" s="52">
        <f t="shared" si="20"/>
        <v>52.86</v>
      </c>
      <c r="Q116" s="140"/>
      <c r="R116" s="138"/>
      <c r="W116" s="54" t="str">
        <f t="shared" si="21"/>
        <v>mkckdvol -dev IBM.2107-75KYB61 -extpool P1 -cap 3339 -eam rotateexts -sam ese -name ckd_KYB61_#h 8B80-8B93</v>
      </c>
    </row>
    <row r="117" spans="1:23" ht="13.15" customHeight="1" x14ac:dyDescent="0.2">
      <c r="A117" s="47" t="s">
        <v>15</v>
      </c>
      <c r="B117" s="47" t="s">
        <v>23</v>
      </c>
      <c r="C117" s="48" t="s">
        <v>24</v>
      </c>
      <c r="D117" s="49">
        <v>39</v>
      </c>
      <c r="E117" s="131"/>
      <c r="F117" s="142"/>
      <c r="G117" s="50" t="str">
        <f t="shared" si="17"/>
        <v>8B94-8BBA</v>
      </c>
      <c r="H117" s="49" t="str">
        <f t="shared" si="28"/>
        <v>8B94</v>
      </c>
      <c r="I117" s="49" t="str">
        <f t="shared" si="29"/>
        <v>8BBA</v>
      </c>
      <c r="J117" s="135"/>
      <c r="K117" s="135"/>
      <c r="L117" s="135"/>
      <c r="M117" s="135"/>
      <c r="N117" s="51" t="s">
        <v>41</v>
      </c>
      <c r="O117" s="55">
        <v>1</v>
      </c>
      <c r="P117" s="52">
        <f t="shared" si="20"/>
        <v>2022.76</v>
      </c>
      <c r="Q117" s="140"/>
      <c r="R117" s="138"/>
      <c r="W117" s="54" t="str">
        <f t="shared" si="21"/>
        <v>mkckdvol -dev IBM.2107-75KYB61 -extpool P1 -cap 65520 -eam rotateexts -sam ese -name ckd_KYB61_#h 8B94-8BBA</v>
      </c>
    </row>
    <row r="118" spans="1:23" ht="13.15" customHeight="1" x14ac:dyDescent="0.2">
      <c r="A118" s="47" t="s">
        <v>15</v>
      </c>
      <c r="B118" s="47" t="s">
        <v>29</v>
      </c>
      <c r="C118" s="48" t="s">
        <v>30</v>
      </c>
      <c r="D118" s="49">
        <v>3</v>
      </c>
      <c r="E118" s="131"/>
      <c r="F118" s="142"/>
      <c r="G118" s="50" t="str">
        <f t="shared" si="17"/>
        <v>8BBB-8BBD</v>
      </c>
      <c r="H118" s="49" t="str">
        <f t="shared" si="28"/>
        <v>8BBB</v>
      </c>
      <c r="I118" s="49" t="str">
        <f t="shared" si="29"/>
        <v>8BBD</v>
      </c>
      <c r="J118" s="135"/>
      <c r="K118" s="135"/>
      <c r="L118" s="135"/>
      <c r="M118" s="135"/>
      <c r="N118" s="51" t="s">
        <v>41</v>
      </c>
      <c r="O118" s="55">
        <v>1</v>
      </c>
      <c r="P118" s="52">
        <f t="shared" si="20"/>
        <v>623.78</v>
      </c>
      <c r="Q118" s="140"/>
      <c r="R118" s="138"/>
      <c r="W118" s="54" t="str">
        <f t="shared" si="21"/>
        <v>mkckdvol -dev IBM.2107-75KYB61 -extpool P1 -cap 262668 -eam rotateexts -sam ese -name ckd_KYB61_#h 8BBB-8BBD</v>
      </c>
    </row>
    <row r="119" spans="1:23" ht="13.15" customHeight="1" x14ac:dyDescent="0.2">
      <c r="A119" s="47" t="s">
        <v>15</v>
      </c>
      <c r="B119" s="47" t="s">
        <v>23</v>
      </c>
      <c r="C119" s="48" t="s">
        <v>24</v>
      </c>
      <c r="D119" s="49">
        <v>15</v>
      </c>
      <c r="E119" s="131"/>
      <c r="F119" s="142"/>
      <c r="G119" s="50" t="str">
        <f t="shared" si="17"/>
        <v>8BBE-8BCC</v>
      </c>
      <c r="H119" s="49" t="str">
        <f t="shared" si="28"/>
        <v>8BBE</v>
      </c>
      <c r="I119" s="49" t="str">
        <f t="shared" si="29"/>
        <v>8BCC</v>
      </c>
      <c r="J119" s="135"/>
      <c r="K119" s="135"/>
      <c r="L119" s="135"/>
      <c r="M119" s="135"/>
      <c r="N119" s="51" t="s">
        <v>41</v>
      </c>
      <c r="O119" s="55">
        <v>1</v>
      </c>
      <c r="P119" s="52">
        <f t="shared" si="20"/>
        <v>777.98</v>
      </c>
      <c r="Q119" s="140"/>
      <c r="R119" s="138"/>
      <c r="W119" s="54" t="str">
        <f t="shared" si="21"/>
        <v>mkckdvol -dev IBM.2107-75KYB61 -extpool P1 -cap 65520 -eam rotateexts -sam ese -name ckd_KYB61_#h 8BBE-8BCC</v>
      </c>
    </row>
    <row r="120" spans="1:23" ht="13.15" customHeight="1" x14ac:dyDescent="0.2">
      <c r="A120" s="47" t="s">
        <v>15</v>
      </c>
      <c r="B120" s="47" t="s">
        <v>29</v>
      </c>
      <c r="C120" s="48" t="s">
        <v>30</v>
      </c>
      <c r="D120" s="49">
        <v>3</v>
      </c>
      <c r="E120" s="131"/>
      <c r="F120" s="142"/>
      <c r="G120" s="50" t="str">
        <f t="shared" si="17"/>
        <v>8BCD-8BCF</v>
      </c>
      <c r="H120" s="49" t="str">
        <f t="shared" si="28"/>
        <v>8BCD</v>
      </c>
      <c r="I120" s="49" t="str">
        <f t="shared" si="29"/>
        <v>8BCF</v>
      </c>
      <c r="J120" s="135"/>
      <c r="K120" s="135"/>
      <c r="L120" s="135"/>
      <c r="M120" s="135"/>
      <c r="N120" s="51" t="s">
        <v>41</v>
      </c>
      <c r="O120" s="55">
        <v>1</v>
      </c>
      <c r="P120" s="52">
        <f t="shared" si="20"/>
        <v>623.78</v>
      </c>
      <c r="Q120" s="140"/>
      <c r="R120" s="138"/>
      <c r="W120" s="54" t="str">
        <f t="shared" si="21"/>
        <v>mkckdvol -dev IBM.2107-75KYB61 -extpool P1 -cap 262668 -eam rotateexts -sam ese -name ckd_KYB61_#h 8BCD-8BCF</v>
      </c>
    </row>
    <row r="121" spans="1:23" s="25" customFormat="1" ht="12.75" customHeight="1" x14ac:dyDescent="0.2">
      <c r="A121" s="26" t="s">
        <v>15</v>
      </c>
      <c r="B121" s="26" t="s">
        <v>23</v>
      </c>
      <c r="C121" s="27" t="s">
        <v>24</v>
      </c>
      <c r="D121" s="28">
        <v>14</v>
      </c>
      <c r="E121" s="23"/>
      <c r="F121" s="30"/>
      <c r="G121" s="31" t="str">
        <f t="shared" si="17"/>
        <v>8BD0-8BDD</v>
      </c>
      <c r="H121" s="32" t="str">
        <f t="shared" si="28"/>
        <v>8BD0</v>
      </c>
      <c r="I121" s="32" t="str">
        <f t="shared" si="29"/>
        <v>8BDD</v>
      </c>
      <c r="J121" s="31"/>
      <c r="K121" s="33"/>
      <c r="L121" s="34"/>
      <c r="M121" s="33"/>
      <c r="N121" s="31" t="s">
        <v>41</v>
      </c>
      <c r="O121" s="35">
        <v>1</v>
      </c>
      <c r="P121" s="36">
        <f t="shared" si="20"/>
        <v>726.12</v>
      </c>
      <c r="Q121" s="37"/>
      <c r="R121" s="38"/>
      <c r="W121" s="25" t="str">
        <f t="shared" si="21"/>
        <v>mkckdvol -dev IBM.2107-75KYB61 -extpool P1 -cap 65520 -eam rotateexts -sam ese -name ckd_KYB61_#h 8BD0-8BDD</v>
      </c>
    </row>
    <row r="122" spans="1:23" x14ac:dyDescent="0.2">
      <c r="A122" s="47" t="s">
        <v>15</v>
      </c>
      <c r="B122" s="47" t="s">
        <v>16</v>
      </c>
      <c r="C122" s="48" t="s">
        <v>17</v>
      </c>
      <c r="D122" s="49">
        <v>1</v>
      </c>
      <c r="E122" s="130">
        <v>222</v>
      </c>
      <c r="F122" s="141" t="str">
        <f>DEC2HEX(HEX2DEC(F112)+1)</f>
        <v>8C</v>
      </c>
      <c r="G122" s="50" t="str">
        <f t="shared" si="17"/>
        <v>8C00-8C00</v>
      </c>
      <c r="H122" s="49" t="str">
        <f>DEC2HEX(HEX2DEC(H112)+256)</f>
        <v>8C00</v>
      </c>
      <c r="I122" s="49" t="str">
        <f>DEC2HEX(HEX2DEC(I112)+256)</f>
        <v>8C00</v>
      </c>
      <c r="J122" s="133" t="str">
        <f>DEC2HEX(HEX2DEC(J112)+256)</f>
        <v>8CE0</v>
      </c>
      <c r="K122" s="133" t="str">
        <f>DEC2HEX(HEX2DEC(K112)+256)</f>
        <v>8CFF</v>
      </c>
      <c r="L122" s="133">
        <f>(HEX2DEC(K122)-HEX2DEC(J122))+1</f>
        <v>32</v>
      </c>
      <c r="M122" s="133" t="str">
        <f>DEC2HEX(HEX2DEC(M112)+256)</f>
        <v>8C0E</v>
      </c>
      <c r="N122" s="51" t="s">
        <v>41</v>
      </c>
      <c r="O122" s="50" t="s">
        <v>22</v>
      </c>
      <c r="P122" s="52">
        <f t="shared" si="20"/>
        <v>0.88</v>
      </c>
      <c r="Q122" s="139">
        <f>SUM(P122:P130)</f>
        <v>7904.94</v>
      </c>
      <c r="R122" s="137" t="s">
        <v>138</v>
      </c>
      <c r="W122" s="54" t="str">
        <f t="shared" si="21"/>
        <v>mkckdvol -dev IBM.2107-75KYB61 -extpool P0 -cap 1113 -eam rotateexts -sam ese -name ckd_KYB61_#h 8C00-8C00</v>
      </c>
    </row>
    <row r="123" spans="1:23" ht="13.15" customHeight="1" x14ac:dyDescent="0.2">
      <c r="A123" s="47" t="s">
        <v>15</v>
      </c>
      <c r="B123" s="47" t="s">
        <v>18</v>
      </c>
      <c r="C123" s="48" t="s">
        <v>19</v>
      </c>
      <c r="D123" s="49">
        <v>25</v>
      </c>
      <c r="E123" s="131"/>
      <c r="F123" s="142"/>
      <c r="G123" s="50" t="str">
        <f t="shared" si="17"/>
        <v>8C01-8C19</v>
      </c>
      <c r="H123" s="49" t="str">
        <f t="shared" ref="H123:H131" si="30">DEC2HEX(HEX2DEC(I122)+1)</f>
        <v>8C01</v>
      </c>
      <c r="I123" s="49" t="str">
        <f t="shared" ref="I123:I131" si="31">DEC2HEX(HEX2DEC(H123)+D123-1)</f>
        <v>8C19</v>
      </c>
      <c r="J123" s="135"/>
      <c r="K123" s="135"/>
      <c r="L123" s="135"/>
      <c r="M123" s="135"/>
      <c r="N123" s="51" t="s">
        <v>41</v>
      </c>
      <c r="O123" s="55">
        <v>0</v>
      </c>
      <c r="P123" s="52">
        <f t="shared" si="20"/>
        <v>198.24</v>
      </c>
      <c r="Q123" s="140"/>
      <c r="R123" s="138"/>
      <c r="W123" s="54" t="str">
        <f t="shared" si="21"/>
        <v>mkckdvol -dev IBM.2107-75KYB61 -extpool P0 -cap 10017 -eam rotateexts -sam ese -name ckd_KYB61_#h 8C01-8C19</v>
      </c>
    </row>
    <row r="124" spans="1:23" ht="13.15" customHeight="1" x14ac:dyDescent="0.2">
      <c r="A124" s="47" t="s">
        <v>15</v>
      </c>
      <c r="B124" s="47" t="s">
        <v>23</v>
      </c>
      <c r="C124" s="48" t="s">
        <v>24</v>
      </c>
      <c r="D124" s="49">
        <v>37</v>
      </c>
      <c r="E124" s="131"/>
      <c r="F124" s="142"/>
      <c r="G124" s="50" t="str">
        <f t="shared" si="17"/>
        <v>8C1A-8C3E</v>
      </c>
      <c r="H124" s="49" t="str">
        <f t="shared" si="30"/>
        <v>8C1A</v>
      </c>
      <c r="I124" s="49" t="str">
        <f t="shared" si="31"/>
        <v>8C3E</v>
      </c>
      <c r="J124" s="135"/>
      <c r="K124" s="135"/>
      <c r="L124" s="135"/>
      <c r="M124" s="135"/>
      <c r="N124" s="51" t="s">
        <v>41</v>
      </c>
      <c r="O124" s="55">
        <v>0</v>
      </c>
      <c r="P124" s="52">
        <f t="shared" si="20"/>
        <v>1919.03</v>
      </c>
      <c r="Q124" s="140"/>
      <c r="R124" s="138"/>
      <c r="W124" s="54" t="str">
        <f t="shared" si="21"/>
        <v>mkckdvol -dev IBM.2107-75KYB61 -extpool P0 -cap 65520 -eam rotateexts -sam ese -name ckd_KYB61_#h 8C1A-8C3E</v>
      </c>
    </row>
    <row r="125" spans="1:23" ht="13.15" customHeight="1" x14ac:dyDescent="0.2">
      <c r="A125" s="47" t="s">
        <v>15</v>
      </c>
      <c r="B125" s="47" t="s">
        <v>25</v>
      </c>
      <c r="C125" s="48" t="s">
        <v>26</v>
      </c>
      <c r="D125" s="49">
        <v>65</v>
      </c>
      <c r="E125" s="131"/>
      <c r="F125" s="142"/>
      <c r="G125" s="50" t="str">
        <f t="shared" si="17"/>
        <v>8C3F-8C7F</v>
      </c>
      <c r="H125" s="49" t="str">
        <f t="shared" si="30"/>
        <v>8C3F</v>
      </c>
      <c r="I125" s="49" t="str">
        <f t="shared" si="31"/>
        <v>8C7F</v>
      </c>
      <c r="J125" s="135"/>
      <c r="K125" s="135"/>
      <c r="L125" s="135"/>
      <c r="M125" s="135"/>
      <c r="N125" s="51" t="s">
        <v>41</v>
      </c>
      <c r="O125" s="55">
        <v>0</v>
      </c>
      <c r="P125" s="52">
        <f t="shared" si="20"/>
        <v>1685.63</v>
      </c>
      <c r="Q125" s="140"/>
      <c r="R125" s="138"/>
      <c r="W125" s="54" t="str">
        <f t="shared" si="21"/>
        <v>mkckdvol -dev IBM.2107-75KYB61 -extpool P0 -cap 32760 -eam rotateexts -sam ese -name ckd_KYB61_#h 8C3F-8C7F</v>
      </c>
    </row>
    <row r="126" spans="1:23" ht="13.15" customHeight="1" x14ac:dyDescent="0.2">
      <c r="A126" s="47" t="s">
        <v>15</v>
      </c>
      <c r="B126" s="47" t="s">
        <v>27</v>
      </c>
      <c r="C126" s="48" t="s">
        <v>28</v>
      </c>
      <c r="D126" s="49">
        <v>20</v>
      </c>
      <c r="E126" s="131"/>
      <c r="F126" s="142"/>
      <c r="G126" s="50" t="str">
        <f t="shared" si="17"/>
        <v>8C80-8C93</v>
      </c>
      <c r="H126" s="49" t="str">
        <f t="shared" si="30"/>
        <v>8C80</v>
      </c>
      <c r="I126" s="49" t="str">
        <f t="shared" si="31"/>
        <v>8C93</v>
      </c>
      <c r="J126" s="135"/>
      <c r="K126" s="135"/>
      <c r="L126" s="135"/>
      <c r="M126" s="135"/>
      <c r="N126" s="51" t="s">
        <v>41</v>
      </c>
      <c r="O126" s="55">
        <v>0</v>
      </c>
      <c r="P126" s="52">
        <f t="shared" si="20"/>
        <v>52.86</v>
      </c>
      <c r="Q126" s="140"/>
      <c r="R126" s="138"/>
      <c r="W126" s="54" t="str">
        <f t="shared" si="21"/>
        <v>mkckdvol -dev IBM.2107-75KYB61 -extpool P0 -cap 3339 -eam rotateexts -sam ese -name ckd_KYB61_#h 8C80-8C93</v>
      </c>
    </row>
    <row r="127" spans="1:23" ht="13.15" customHeight="1" x14ac:dyDescent="0.2">
      <c r="A127" s="47" t="s">
        <v>15</v>
      </c>
      <c r="B127" s="47" t="s">
        <v>23</v>
      </c>
      <c r="C127" s="48" t="s">
        <v>24</v>
      </c>
      <c r="D127" s="49">
        <v>39</v>
      </c>
      <c r="E127" s="131"/>
      <c r="F127" s="142"/>
      <c r="G127" s="50" t="str">
        <f t="shared" si="17"/>
        <v>8C94-8CBA</v>
      </c>
      <c r="H127" s="49" t="str">
        <f t="shared" si="30"/>
        <v>8C94</v>
      </c>
      <c r="I127" s="49" t="str">
        <f t="shared" si="31"/>
        <v>8CBA</v>
      </c>
      <c r="J127" s="135"/>
      <c r="K127" s="135"/>
      <c r="L127" s="135"/>
      <c r="M127" s="135"/>
      <c r="N127" s="51" t="s">
        <v>41</v>
      </c>
      <c r="O127" s="55">
        <v>0</v>
      </c>
      <c r="P127" s="52">
        <f t="shared" si="20"/>
        <v>2022.76</v>
      </c>
      <c r="Q127" s="140"/>
      <c r="R127" s="138"/>
      <c r="W127" s="54" t="str">
        <f t="shared" si="21"/>
        <v>mkckdvol -dev IBM.2107-75KYB61 -extpool P0 -cap 65520 -eam rotateexts -sam ese -name ckd_KYB61_#h 8C94-8CBA</v>
      </c>
    </row>
    <row r="128" spans="1:23" ht="13.15" customHeight="1" x14ac:dyDescent="0.2">
      <c r="A128" s="47" t="s">
        <v>15</v>
      </c>
      <c r="B128" s="47" t="s">
        <v>29</v>
      </c>
      <c r="C128" s="48" t="s">
        <v>30</v>
      </c>
      <c r="D128" s="49">
        <v>3</v>
      </c>
      <c r="E128" s="131"/>
      <c r="F128" s="142"/>
      <c r="G128" s="50" t="str">
        <f t="shared" si="17"/>
        <v>8CBB-8CBD</v>
      </c>
      <c r="H128" s="49" t="str">
        <f t="shared" si="30"/>
        <v>8CBB</v>
      </c>
      <c r="I128" s="49" t="str">
        <f t="shared" si="31"/>
        <v>8CBD</v>
      </c>
      <c r="J128" s="135"/>
      <c r="K128" s="135"/>
      <c r="L128" s="135"/>
      <c r="M128" s="135"/>
      <c r="N128" s="51" t="s">
        <v>41</v>
      </c>
      <c r="O128" s="55">
        <v>0</v>
      </c>
      <c r="P128" s="52">
        <f t="shared" si="20"/>
        <v>623.78</v>
      </c>
      <c r="Q128" s="140"/>
      <c r="R128" s="138"/>
      <c r="W128" s="54" t="str">
        <f t="shared" si="21"/>
        <v>mkckdvol -dev IBM.2107-75KYB61 -extpool P0 -cap 262668 -eam rotateexts -sam ese -name ckd_KYB61_#h 8CBB-8CBD</v>
      </c>
    </row>
    <row r="129" spans="1:23" ht="13.15" customHeight="1" x14ac:dyDescent="0.2">
      <c r="A129" s="47" t="s">
        <v>15</v>
      </c>
      <c r="B129" s="47" t="s">
        <v>23</v>
      </c>
      <c r="C129" s="48" t="s">
        <v>24</v>
      </c>
      <c r="D129" s="49">
        <v>15</v>
      </c>
      <c r="E129" s="131"/>
      <c r="F129" s="142"/>
      <c r="G129" s="50" t="str">
        <f t="shared" si="17"/>
        <v>8CBE-8CCC</v>
      </c>
      <c r="H129" s="49" t="str">
        <f t="shared" si="30"/>
        <v>8CBE</v>
      </c>
      <c r="I129" s="49" t="str">
        <f t="shared" si="31"/>
        <v>8CCC</v>
      </c>
      <c r="J129" s="135"/>
      <c r="K129" s="135"/>
      <c r="L129" s="135"/>
      <c r="M129" s="135"/>
      <c r="N129" s="51" t="s">
        <v>41</v>
      </c>
      <c r="O129" s="55">
        <v>0</v>
      </c>
      <c r="P129" s="52">
        <f t="shared" si="20"/>
        <v>777.98</v>
      </c>
      <c r="Q129" s="140"/>
      <c r="R129" s="138"/>
      <c r="W129" s="54" t="str">
        <f t="shared" si="21"/>
        <v>mkckdvol -dev IBM.2107-75KYB61 -extpool P0 -cap 65520 -eam rotateexts -sam ese -name ckd_KYB61_#h 8CBE-8CCC</v>
      </c>
    </row>
    <row r="130" spans="1:23" ht="13.15" customHeight="1" x14ac:dyDescent="0.2">
      <c r="A130" s="47" t="s">
        <v>15</v>
      </c>
      <c r="B130" s="47" t="s">
        <v>29</v>
      </c>
      <c r="C130" s="48" t="s">
        <v>30</v>
      </c>
      <c r="D130" s="49">
        <v>3</v>
      </c>
      <c r="E130" s="131"/>
      <c r="F130" s="142"/>
      <c r="G130" s="50" t="str">
        <f t="shared" ref="G130:G193" si="32">CONCATENATE(H130,"-",I130)</f>
        <v>8CCD-8CCF</v>
      </c>
      <c r="H130" s="49" t="str">
        <f t="shared" si="30"/>
        <v>8CCD</v>
      </c>
      <c r="I130" s="49" t="str">
        <f t="shared" si="31"/>
        <v>8CCF</v>
      </c>
      <c r="J130" s="135"/>
      <c r="K130" s="135"/>
      <c r="L130" s="135"/>
      <c r="M130" s="135"/>
      <c r="N130" s="51" t="s">
        <v>41</v>
      </c>
      <c r="O130" s="55">
        <v>0</v>
      </c>
      <c r="P130" s="52">
        <f t="shared" si="20"/>
        <v>623.78</v>
      </c>
      <c r="Q130" s="140"/>
      <c r="R130" s="138"/>
      <c r="W130" s="54" t="str">
        <f t="shared" si="21"/>
        <v>mkckdvol -dev IBM.2107-75KYB61 -extpool P0 -cap 262668 -eam rotateexts -sam ese -name ckd_KYB61_#h 8CCD-8CCF</v>
      </c>
    </row>
    <row r="131" spans="1:23" s="25" customFormat="1" ht="12.75" customHeight="1" x14ac:dyDescent="0.2">
      <c r="A131" s="26" t="s">
        <v>15</v>
      </c>
      <c r="B131" s="26" t="s">
        <v>23</v>
      </c>
      <c r="C131" s="27" t="s">
        <v>24</v>
      </c>
      <c r="D131" s="28">
        <v>14</v>
      </c>
      <c r="E131" s="23"/>
      <c r="F131" s="30"/>
      <c r="G131" s="31" t="str">
        <f t="shared" si="32"/>
        <v>8CD0-8CDD</v>
      </c>
      <c r="H131" s="32" t="str">
        <f t="shared" si="30"/>
        <v>8CD0</v>
      </c>
      <c r="I131" s="32" t="str">
        <f t="shared" si="31"/>
        <v>8CDD</v>
      </c>
      <c r="J131" s="31"/>
      <c r="K131" s="33"/>
      <c r="L131" s="34"/>
      <c r="M131" s="33"/>
      <c r="N131" s="31" t="s">
        <v>41</v>
      </c>
      <c r="O131" s="35">
        <v>0</v>
      </c>
      <c r="P131" s="36">
        <f t="shared" si="20"/>
        <v>726.12</v>
      </c>
      <c r="Q131" s="37"/>
      <c r="R131" s="38"/>
      <c r="W131" s="25" t="str">
        <f t="shared" si="21"/>
        <v>mkckdvol -dev IBM.2107-75KYB61 -extpool P0 -cap 65520 -eam rotateexts -sam ese -name ckd_KYB61_#h 8CD0-8CDD</v>
      </c>
    </row>
    <row r="132" spans="1:23" x14ac:dyDescent="0.2">
      <c r="A132" s="47" t="s">
        <v>15</v>
      </c>
      <c r="B132" s="47" t="s">
        <v>16</v>
      </c>
      <c r="C132" s="48" t="s">
        <v>17</v>
      </c>
      <c r="D132" s="49">
        <v>1</v>
      </c>
      <c r="E132" s="130">
        <v>222</v>
      </c>
      <c r="F132" s="141" t="str">
        <f>DEC2HEX(HEX2DEC(F122)+1)</f>
        <v>8D</v>
      </c>
      <c r="G132" s="50" t="str">
        <f t="shared" si="32"/>
        <v>8D00-8D00</v>
      </c>
      <c r="H132" s="49" t="str">
        <f>DEC2HEX(HEX2DEC(H122)+256)</f>
        <v>8D00</v>
      </c>
      <c r="I132" s="49" t="str">
        <f>DEC2HEX(HEX2DEC(I122)+256)</f>
        <v>8D00</v>
      </c>
      <c r="J132" s="133" t="str">
        <f>DEC2HEX(HEX2DEC(J122)+256)</f>
        <v>8DE0</v>
      </c>
      <c r="K132" s="133" t="str">
        <f>DEC2HEX(HEX2DEC(K122)+256)</f>
        <v>8DFF</v>
      </c>
      <c r="L132" s="133">
        <f>(HEX2DEC(K132)-HEX2DEC(J132))+1</f>
        <v>32</v>
      </c>
      <c r="M132" s="133" t="str">
        <f>DEC2HEX(HEX2DEC(M122)+256)</f>
        <v>8D0E</v>
      </c>
      <c r="N132" s="51" t="s">
        <v>41</v>
      </c>
      <c r="O132" s="50" t="s">
        <v>16</v>
      </c>
      <c r="P132" s="52">
        <f t="shared" si="20"/>
        <v>0.88</v>
      </c>
      <c r="Q132" s="139">
        <f>SUM(P132:P140)</f>
        <v>7904.94</v>
      </c>
      <c r="R132" s="137" t="s">
        <v>138</v>
      </c>
      <c r="W132" s="54" t="str">
        <f t="shared" si="21"/>
        <v>mkckdvol -dev IBM.2107-75KYB61 -extpool P1 -cap 1113 -eam rotateexts -sam ese -name ckd_KYB61_#h 8D00-8D00</v>
      </c>
    </row>
    <row r="133" spans="1:23" ht="13.15" customHeight="1" x14ac:dyDescent="0.2">
      <c r="A133" s="47" t="s">
        <v>15</v>
      </c>
      <c r="B133" s="47" t="s">
        <v>18</v>
      </c>
      <c r="C133" s="48" t="s">
        <v>19</v>
      </c>
      <c r="D133" s="49">
        <v>25</v>
      </c>
      <c r="E133" s="131"/>
      <c r="F133" s="142"/>
      <c r="G133" s="50" t="str">
        <f t="shared" si="32"/>
        <v>8D01-8D19</v>
      </c>
      <c r="H133" s="49" t="str">
        <f t="shared" ref="H133:H141" si="33">DEC2HEX(HEX2DEC(I132)+1)</f>
        <v>8D01</v>
      </c>
      <c r="I133" s="49" t="str">
        <f t="shared" ref="I133:I141" si="34">DEC2HEX(HEX2DEC(H133)+D133-1)</f>
        <v>8D19</v>
      </c>
      <c r="J133" s="135"/>
      <c r="K133" s="135"/>
      <c r="L133" s="135"/>
      <c r="M133" s="135"/>
      <c r="N133" s="51" t="s">
        <v>41</v>
      </c>
      <c r="O133" s="55">
        <v>1</v>
      </c>
      <c r="P133" s="52">
        <f t="shared" si="20"/>
        <v>198.24</v>
      </c>
      <c r="Q133" s="140"/>
      <c r="R133" s="138"/>
      <c r="W133" s="54" t="str">
        <f t="shared" si="21"/>
        <v>mkckdvol -dev IBM.2107-75KYB61 -extpool P1 -cap 10017 -eam rotateexts -sam ese -name ckd_KYB61_#h 8D01-8D19</v>
      </c>
    </row>
    <row r="134" spans="1:23" ht="13.15" customHeight="1" x14ac:dyDescent="0.2">
      <c r="A134" s="47" t="s">
        <v>15</v>
      </c>
      <c r="B134" s="47" t="s">
        <v>23</v>
      </c>
      <c r="C134" s="48" t="s">
        <v>24</v>
      </c>
      <c r="D134" s="49">
        <v>37</v>
      </c>
      <c r="E134" s="131"/>
      <c r="F134" s="142"/>
      <c r="G134" s="50" t="str">
        <f t="shared" si="32"/>
        <v>8D1A-8D3E</v>
      </c>
      <c r="H134" s="49" t="str">
        <f t="shared" si="33"/>
        <v>8D1A</v>
      </c>
      <c r="I134" s="49" t="str">
        <f t="shared" si="34"/>
        <v>8D3E</v>
      </c>
      <c r="J134" s="135"/>
      <c r="K134" s="135"/>
      <c r="L134" s="135"/>
      <c r="M134" s="135"/>
      <c r="N134" s="51" t="s">
        <v>41</v>
      </c>
      <c r="O134" s="55">
        <v>1</v>
      </c>
      <c r="P134" s="52">
        <f t="shared" si="20"/>
        <v>1919.03</v>
      </c>
      <c r="Q134" s="140"/>
      <c r="R134" s="138"/>
      <c r="W134" s="54" t="str">
        <f t="shared" si="21"/>
        <v>mkckdvol -dev IBM.2107-75KYB61 -extpool P1 -cap 65520 -eam rotateexts -sam ese -name ckd_KYB61_#h 8D1A-8D3E</v>
      </c>
    </row>
    <row r="135" spans="1:23" ht="13.15" customHeight="1" x14ac:dyDescent="0.2">
      <c r="A135" s="47" t="s">
        <v>15</v>
      </c>
      <c r="B135" s="47" t="s">
        <v>25</v>
      </c>
      <c r="C135" s="48" t="s">
        <v>26</v>
      </c>
      <c r="D135" s="49">
        <v>65</v>
      </c>
      <c r="E135" s="131"/>
      <c r="F135" s="142"/>
      <c r="G135" s="50" t="str">
        <f t="shared" si="32"/>
        <v>8D3F-8D7F</v>
      </c>
      <c r="H135" s="49" t="str">
        <f t="shared" si="33"/>
        <v>8D3F</v>
      </c>
      <c r="I135" s="49" t="str">
        <f t="shared" si="34"/>
        <v>8D7F</v>
      </c>
      <c r="J135" s="135"/>
      <c r="K135" s="135"/>
      <c r="L135" s="135"/>
      <c r="M135" s="135"/>
      <c r="N135" s="51" t="s">
        <v>41</v>
      </c>
      <c r="O135" s="55">
        <v>1</v>
      </c>
      <c r="P135" s="52">
        <f t="shared" si="20"/>
        <v>1685.63</v>
      </c>
      <c r="Q135" s="140"/>
      <c r="R135" s="138"/>
      <c r="W135" s="54" t="str">
        <f t="shared" si="21"/>
        <v>mkckdvol -dev IBM.2107-75KYB61 -extpool P1 -cap 32760 -eam rotateexts -sam ese -name ckd_KYB61_#h 8D3F-8D7F</v>
      </c>
    </row>
    <row r="136" spans="1:23" ht="13.15" customHeight="1" x14ac:dyDescent="0.2">
      <c r="A136" s="47" t="s">
        <v>15</v>
      </c>
      <c r="B136" s="47" t="s">
        <v>27</v>
      </c>
      <c r="C136" s="48" t="s">
        <v>28</v>
      </c>
      <c r="D136" s="49">
        <v>20</v>
      </c>
      <c r="E136" s="131"/>
      <c r="F136" s="142"/>
      <c r="G136" s="50" t="str">
        <f t="shared" si="32"/>
        <v>8D80-8D93</v>
      </c>
      <c r="H136" s="49" t="str">
        <f t="shared" si="33"/>
        <v>8D80</v>
      </c>
      <c r="I136" s="49" t="str">
        <f t="shared" si="34"/>
        <v>8D93</v>
      </c>
      <c r="J136" s="135"/>
      <c r="K136" s="135"/>
      <c r="L136" s="135"/>
      <c r="M136" s="135"/>
      <c r="N136" s="51" t="s">
        <v>41</v>
      </c>
      <c r="O136" s="55">
        <v>1</v>
      </c>
      <c r="P136" s="52">
        <f t="shared" si="20"/>
        <v>52.86</v>
      </c>
      <c r="Q136" s="140"/>
      <c r="R136" s="138"/>
      <c r="W136" s="54" t="str">
        <f t="shared" si="21"/>
        <v>mkckdvol -dev IBM.2107-75KYB61 -extpool P1 -cap 3339 -eam rotateexts -sam ese -name ckd_KYB61_#h 8D80-8D93</v>
      </c>
    </row>
    <row r="137" spans="1:23" ht="13.15" customHeight="1" x14ac:dyDescent="0.2">
      <c r="A137" s="47" t="s">
        <v>15</v>
      </c>
      <c r="B137" s="47" t="s">
        <v>23</v>
      </c>
      <c r="C137" s="48" t="s">
        <v>24</v>
      </c>
      <c r="D137" s="49">
        <v>39</v>
      </c>
      <c r="E137" s="131"/>
      <c r="F137" s="142"/>
      <c r="G137" s="50" t="str">
        <f t="shared" si="32"/>
        <v>8D94-8DBA</v>
      </c>
      <c r="H137" s="49" t="str">
        <f t="shared" si="33"/>
        <v>8D94</v>
      </c>
      <c r="I137" s="49" t="str">
        <f t="shared" si="34"/>
        <v>8DBA</v>
      </c>
      <c r="J137" s="135"/>
      <c r="K137" s="135"/>
      <c r="L137" s="135"/>
      <c r="M137" s="135"/>
      <c r="N137" s="51" t="s">
        <v>41</v>
      </c>
      <c r="O137" s="55">
        <v>1</v>
      </c>
      <c r="P137" s="52">
        <f t="shared" si="20"/>
        <v>2022.76</v>
      </c>
      <c r="Q137" s="140"/>
      <c r="R137" s="138"/>
      <c r="W137" s="54" t="str">
        <f t="shared" si="21"/>
        <v>mkckdvol -dev IBM.2107-75KYB61 -extpool P1 -cap 65520 -eam rotateexts -sam ese -name ckd_KYB61_#h 8D94-8DBA</v>
      </c>
    </row>
    <row r="138" spans="1:23" ht="13.15" customHeight="1" x14ac:dyDescent="0.2">
      <c r="A138" s="47" t="s">
        <v>15</v>
      </c>
      <c r="B138" s="47" t="s">
        <v>29</v>
      </c>
      <c r="C138" s="48" t="s">
        <v>30</v>
      </c>
      <c r="D138" s="49">
        <v>3</v>
      </c>
      <c r="E138" s="131"/>
      <c r="F138" s="142"/>
      <c r="G138" s="50" t="str">
        <f t="shared" si="32"/>
        <v>8DBB-8DBD</v>
      </c>
      <c r="H138" s="49" t="str">
        <f t="shared" si="33"/>
        <v>8DBB</v>
      </c>
      <c r="I138" s="49" t="str">
        <f t="shared" si="34"/>
        <v>8DBD</v>
      </c>
      <c r="J138" s="135"/>
      <c r="K138" s="135"/>
      <c r="L138" s="135"/>
      <c r="M138" s="135"/>
      <c r="N138" s="51" t="s">
        <v>41</v>
      </c>
      <c r="O138" s="55">
        <v>1</v>
      </c>
      <c r="P138" s="52">
        <f t="shared" si="20"/>
        <v>623.78</v>
      </c>
      <c r="Q138" s="140"/>
      <c r="R138" s="138"/>
      <c r="W138" s="54" t="str">
        <f t="shared" si="21"/>
        <v>mkckdvol -dev IBM.2107-75KYB61 -extpool P1 -cap 262668 -eam rotateexts -sam ese -name ckd_KYB61_#h 8DBB-8DBD</v>
      </c>
    </row>
    <row r="139" spans="1:23" ht="13.15" customHeight="1" x14ac:dyDescent="0.2">
      <c r="A139" s="47" t="s">
        <v>15</v>
      </c>
      <c r="B139" s="47" t="s">
        <v>23</v>
      </c>
      <c r="C139" s="48" t="s">
        <v>24</v>
      </c>
      <c r="D139" s="49">
        <v>15</v>
      </c>
      <c r="E139" s="131"/>
      <c r="F139" s="142"/>
      <c r="G139" s="50" t="str">
        <f t="shared" si="32"/>
        <v>8DBE-8DCC</v>
      </c>
      <c r="H139" s="49" t="str">
        <f t="shared" si="33"/>
        <v>8DBE</v>
      </c>
      <c r="I139" s="49" t="str">
        <f t="shared" si="34"/>
        <v>8DCC</v>
      </c>
      <c r="J139" s="135"/>
      <c r="K139" s="135"/>
      <c r="L139" s="135"/>
      <c r="M139" s="135"/>
      <c r="N139" s="51" t="s">
        <v>41</v>
      </c>
      <c r="O139" s="55">
        <v>1</v>
      </c>
      <c r="P139" s="52">
        <f t="shared" si="20"/>
        <v>777.98</v>
      </c>
      <c r="Q139" s="140"/>
      <c r="R139" s="138"/>
      <c r="W139" s="54" t="str">
        <f t="shared" si="21"/>
        <v>mkckdvol -dev IBM.2107-75KYB61 -extpool P1 -cap 65520 -eam rotateexts -sam ese -name ckd_KYB61_#h 8DBE-8DCC</v>
      </c>
    </row>
    <row r="140" spans="1:23" ht="13.15" customHeight="1" x14ac:dyDescent="0.2">
      <c r="A140" s="47" t="s">
        <v>15</v>
      </c>
      <c r="B140" s="47" t="s">
        <v>29</v>
      </c>
      <c r="C140" s="48" t="s">
        <v>30</v>
      </c>
      <c r="D140" s="49">
        <v>3</v>
      </c>
      <c r="E140" s="131"/>
      <c r="F140" s="142"/>
      <c r="G140" s="50" t="str">
        <f t="shared" si="32"/>
        <v>8DCD-8DCF</v>
      </c>
      <c r="H140" s="49" t="str">
        <f t="shared" si="33"/>
        <v>8DCD</v>
      </c>
      <c r="I140" s="49" t="str">
        <f t="shared" si="34"/>
        <v>8DCF</v>
      </c>
      <c r="J140" s="135"/>
      <c r="K140" s="135"/>
      <c r="L140" s="135"/>
      <c r="M140" s="135"/>
      <c r="N140" s="51" t="s">
        <v>41</v>
      </c>
      <c r="O140" s="55">
        <v>1</v>
      </c>
      <c r="P140" s="52">
        <f t="shared" si="20"/>
        <v>623.78</v>
      </c>
      <c r="Q140" s="140"/>
      <c r="R140" s="138"/>
      <c r="W140" s="54" t="str">
        <f t="shared" si="21"/>
        <v>mkckdvol -dev IBM.2107-75KYB61 -extpool P1 -cap 262668 -eam rotateexts -sam ese -name ckd_KYB61_#h 8DCD-8DCF</v>
      </c>
    </row>
    <row r="141" spans="1:23" s="25" customFormat="1" ht="12.75" customHeight="1" x14ac:dyDescent="0.2">
      <c r="A141" s="26" t="s">
        <v>15</v>
      </c>
      <c r="B141" s="26" t="s">
        <v>23</v>
      </c>
      <c r="C141" s="27" t="s">
        <v>24</v>
      </c>
      <c r="D141" s="28">
        <v>14</v>
      </c>
      <c r="E141" s="23"/>
      <c r="F141" s="30"/>
      <c r="G141" s="31" t="str">
        <f t="shared" si="32"/>
        <v>8DD0-8DDD</v>
      </c>
      <c r="H141" s="32" t="str">
        <f t="shared" si="33"/>
        <v>8DD0</v>
      </c>
      <c r="I141" s="32" t="str">
        <f t="shared" si="34"/>
        <v>8DDD</v>
      </c>
      <c r="J141" s="31"/>
      <c r="K141" s="33"/>
      <c r="L141" s="34"/>
      <c r="M141" s="33"/>
      <c r="N141" s="31" t="s">
        <v>41</v>
      </c>
      <c r="O141" s="35">
        <v>1</v>
      </c>
      <c r="P141" s="36">
        <f t="shared" si="20"/>
        <v>726.12</v>
      </c>
      <c r="Q141" s="37"/>
      <c r="R141" s="38"/>
      <c r="W141" s="25" t="str">
        <f t="shared" si="21"/>
        <v>mkckdvol -dev IBM.2107-75KYB61 -extpool P1 -cap 65520 -eam rotateexts -sam ese -name ckd_KYB61_#h 8DD0-8DDD</v>
      </c>
    </row>
    <row r="142" spans="1:23" x14ac:dyDescent="0.2">
      <c r="A142" s="47" t="s">
        <v>15</v>
      </c>
      <c r="B142" s="47" t="s">
        <v>16</v>
      </c>
      <c r="C142" s="48" t="s">
        <v>17</v>
      </c>
      <c r="D142" s="49">
        <v>1</v>
      </c>
      <c r="E142" s="130">
        <v>222</v>
      </c>
      <c r="F142" s="141" t="str">
        <f>DEC2HEX(HEX2DEC(F132)+1)</f>
        <v>8E</v>
      </c>
      <c r="G142" s="50" t="str">
        <f t="shared" si="32"/>
        <v>8E00-8E00</v>
      </c>
      <c r="H142" s="49" t="str">
        <f>DEC2HEX(HEX2DEC(H132)+256)</f>
        <v>8E00</v>
      </c>
      <c r="I142" s="49" t="str">
        <f>DEC2HEX(HEX2DEC(I132)+256)</f>
        <v>8E00</v>
      </c>
      <c r="J142" s="133" t="str">
        <f>DEC2HEX(HEX2DEC(J132)+256)</f>
        <v>8EE0</v>
      </c>
      <c r="K142" s="133" t="str">
        <f>DEC2HEX(HEX2DEC(K132)+256)</f>
        <v>8EFF</v>
      </c>
      <c r="L142" s="133">
        <f>(HEX2DEC(K142)-HEX2DEC(J142))+1</f>
        <v>32</v>
      </c>
      <c r="M142" s="133" t="str">
        <f>DEC2HEX(HEX2DEC(M132)+256)</f>
        <v>8E0E</v>
      </c>
      <c r="N142" s="51" t="s">
        <v>41</v>
      </c>
      <c r="O142" s="50" t="s">
        <v>22</v>
      </c>
      <c r="P142" s="52">
        <f t="shared" si="20"/>
        <v>0.88</v>
      </c>
      <c r="Q142" s="139">
        <f>SUM(P142:P150)</f>
        <v>7904.94</v>
      </c>
      <c r="R142" s="137" t="s">
        <v>138</v>
      </c>
      <c r="W142" s="54" t="str">
        <f t="shared" si="21"/>
        <v>mkckdvol -dev IBM.2107-75KYB61 -extpool P0 -cap 1113 -eam rotateexts -sam ese -name ckd_KYB61_#h 8E00-8E00</v>
      </c>
    </row>
    <row r="143" spans="1:23" ht="13.15" customHeight="1" x14ac:dyDescent="0.2">
      <c r="A143" s="47" t="s">
        <v>15</v>
      </c>
      <c r="B143" s="47" t="s">
        <v>18</v>
      </c>
      <c r="C143" s="48" t="s">
        <v>19</v>
      </c>
      <c r="D143" s="49">
        <v>25</v>
      </c>
      <c r="E143" s="131"/>
      <c r="F143" s="142"/>
      <c r="G143" s="50" t="str">
        <f t="shared" si="32"/>
        <v>8E01-8E19</v>
      </c>
      <c r="H143" s="49" t="str">
        <f t="shared" ref="H143:H151" si="35">DEC2HEX(HEX2DEC(I142)+1)</f>
        <v>8E01</v>
      </c>
      <c r="I143" s="49" t="str">
        <f t="shared" ref="I143:I151" si="36">DEC2HEX(HEX2DEC(H143)+D143-1)</f>
        <v>8E19</v>
      </c>
      <c r="J143" s="135"/>
      <c r="K143" s="135"/>
      <c r="L143" s="135"/>
      <c r="M143" s="135"/>
      <c r="N143" s="51" t="s">
        <v>41</v>
      </c>
      <c r="O143" s="55">
        <v>0</v>
      </c>
      <c r="P143" s="52">
        <f t="shared" si="20"/>
        <v>198.24</v>
      </c>
      <c r="Q143" s="140"/>
      <c r="R143" s="138"/>
      <c r="W143" s="54" t="str">
        <f t="shared" si="21"/>
        <v>mkckdvol -dev IBM.2107-75KYB61 -extpool P0 -cap 10017 -eam rotateexts -sam ese -name ckd_KYB61_#h 8E01-8E19</v>
      </c>
    </row>
    <row r="144" spans="1:23" ht="13.15" customHeight="1" x14ac:dyDescent="0.2">
      <c r="A144" s="47" t="s">
        <v>15</v>
      </c>
      <c r="B144" s="47" t="s">
        <v>23</v>
      </c>
      <c r="C144" s="48" t="s">
        <v>24</v>
      </c>
      <c r="D144" s="49">
        <v>37</v>
      </c>
      <c r="E144" s="131"/>
      <c r="F144" s="142"/>
      <c r="G144" s="50" t="str">
        <f t="shared" si="32"/>
        <v>8E1A-8E3E</v>
      </c>
      <c r="H144" s="49" t="str">
        <f t="shared" si="35"/>
        <v>8E1A</v>
      </c>
      <c r="I144" s="49" t="str">
        <f t="shared" si="36"/>
        <v>8E3E</v>
      </c>
      <c r="J144" s="135"/>
      <c r="K144" s="135"/>
      <c r="L144" s="135"/>
      <c r="M144" s="135"/>
      <c r="N144" s="51" t="s">
        <v>41</v>
      </c>
      <c r="O144" s="55">
        <v>0</v>
      </c>
      <c r="P144" s="52">
        <f t="shared" ref="P144:P214" si="37">ROUND((C144*D144*GiBcyl),2)</f>
        <v>1919.03</v>
      </c>
      <c r="Q144" s="140"/>
      <c r="R144" s="138"/>
      <c r="W144" s="54" t="str">
        <f t="shared" ref="W144:W214" si="38">CONCATENATE("mkckdvol -dev IBM.2107-75",$S$1," -extpool P",O144," -cap ",C144," -eam rotateexts -sam ese -name ckd_",$S$1,"_#h ",G144)</f>
        <v>mkckdvol -dev IBM.2107-75KYB61 -extpool P0 -cap 65520 -eam rotateexts -sam ese -name ckd_KYB61_#h 8E1A-8E3E</v>
      </c>
    </row>
    <row r="145" spans="1:23" ht="13.15" customHeight="1" x14ac:dyDescent="0.2">
      <c r="A145" s="47" t="s">
        <v>15</v>
      </c>
      <c r="B145" s="47" t="s">
        <v>25</v>
      </c>
      <c r="C145" s="48" t="s">
        <v>26</v>
      </c>
      <c r="D145" s="49">
        <v>65</v>
      </c>
      <c r="E145" s="131"/>
      <c r="F145" s="142"/>
      <c r="G145" s="50" t="str">
        <f t="shared" si="32"/>
        <v>8E3F-8E7F</v>
      </c>
      <c r="H145" s="49" t="str">
        <f t="shared" si="35"/>
        <v>8E3F</v>
      </c>
      <c r="I145" s="49" t="str">
        <f t="shared" si="36"/>
        <v>8E7F</v>
      </c>
      <c r="J145" s="135"/>
      <c r="K145" s="135"/>
      <c r="L145" s="135"/>
      <c r="M145" s="135"/>
      <c r="N145" s="51" t="s">
        <v>41</v>
      </c>
      <c r="O145" s="55">
        <v>0</v>
      </c>
      <c r="P145" s="52">
        <f t="shared" si="37"/>
        <v>1685.63</v>
      </c>
      <c r="Q145" s="140"/>
      <c r="R145" s="138"/>
      <c r="W145" s="54" t="str">
        <f t="shared" si="38"/>
        <v>mkckdvol -dev IBM.2107-75KYB61 -extpool P0 -cap 32760 -eam rotateexts -sam ese -name ckd_KYB61_#h 8E3F-8E7F</v>
      </c>
    </row>
    <row r="146" spans="1:23" ht="13.15" customHeight="1" x14ac:dyDescent="0.2">
      <c r="A146" s="47" t="s">
        <v>15</v>
      </c>
      <c r="B146" s="47" t="s">
        <v>27</v>
      </c>
      <c r="C146" s="48" t="s">
        <v>28</v>
      </c>
      <c r="D146" s="49">
        <v>20</v>
      </c>
      <c r="E146" s="131"/>
      <c r="F146" s="142"/>
      <c r="G146" s="50" t="str">
        <f t="shared" si="32"/>
        <v>8E80-8E93</v>
      </c>
      <c r="H146" s="49" t="str">
        <f t="shared" si="35"/>
        <v>8E80</v>
      </c>
      <c r="I146" s="49" t="str">
        <f t="shared" si="36"/>
        <v>8E93</v>
      </c>
      <c r="J146" s="135"/>
      <c r="K146" s="135"/>
      <c r="L146" s="135"/>
      <c r="M146" s="135"/>
      <c r="N146" s="51" t="s">
        <v>41</v>
      </c>
      <c r="O146" s="55">
        <v>0</v>
      </c>
      <c r="P146" s="52">
        <f t="shared" si="37"/>
        <v>52.86</v>
      </c>
      <c r="Q146" s="140"/>
      <c r="R146" s="138"/>
      <c r="W146" s="54" t="str">
        <f t="shared" si="38"/>
        <v>mkckdvol -dev IBM.2107-75KYB61 -extpool P0 -cap 3339 -eam rotateexts -sam ese -name ckd_KYB61_#h 8E80-8E93</v>
      </c>
    </row>
    <row r="147" spans="1:23" ht="13.15" customHeight="1" x14ac:dyDescent="0.2">
      <c r="A147" s="47" t="s">
        <v>15</v>
      </c>
      <c r="B147" s="47" t="s">
        <v>23</v>
      </c>
      <c r="C147" s="48" t="s">
        <v>24</v>
      </c>
      <c r="D147" s="49">
        <v>39</v>
      </c>
      <c r="E147" s="131"/>
      <c r="F147" s="142"/>
      <c r="G147" s="50" t="str">
        <f t="shared" si="32"/>
        <v>8E94-8EBA</v>
      </c>
      <c r="H147" s="49" t="str">
        <f t="shared" si="35"/>
        <v>8E94</v>
      </c>
      <c r="I147" s="49" t="str">
        <f t="shared" si="36"/>
        <v>8EBA</v>
      </c>
      <c r="J147" s="135"/>
      <c r="K147" s="135"/>
      <c r="L147" s="135"/>
      <c r="M147" s="135"/>
      <c r="N147" s="51" t="s">
        <v>41</v>
      </c>
      <c r="O147" s="55">
        <v>0</v>
      </c>
      <c r="P147" s="52">
        <f t="shared" si="37"/>
        <v>2022.76</v>
      </c>
      <c r="Q147" s="140"/>
      <c r="R147" s="138"/>
      <c r="W147" s="54" t="str">
        <f t="shared" si="38"/>
        <v>mkckdvol -dev IBM.2107-75KYB61 -extpool P0 -cap 65520 -eam rotateexts -sam ese -name ckd_KYB61_#h 8E94-8EBA</v>
      </c>
    </row>
    <row r="148" spans="1:23" ht="13.15" customHeight="1" x14ac:dyDescent="0.2">
      <c r="A148" s="47" t="s">
        <v>15</v>
      </c>
      <c r="B148" s="47" t="s">
        <v>29</v>
      </c>
      <c r="C148" s="48" t="s">
        <v>30</v>
      </c>
      <c r="D148" s="49">
        <v>3</v>
      </c>
      <c r="E148" s="131"/>
      <c r="F148" s="142"/>
      <c r="G148" s="50" t="str">
        <f t="shared" si="32"/>
        <v>8EBB-8EBD</v>
      </c>
      <c r="H148" s="49" t="str">
        <f t="shared" si="35"/>
        <v>8EBB</v>
      </c>
      <c r="I148" s="49" t="str">
        <f t="shared" si="36"/>
        <v>8EBD</v>
      </c>
      <c r="J148" s="135"/>
      <c r="K148" s="135"/>
      <c r="L148" s="135"/>
      <c r="M148" s="135"/>
      <c r="N148" s="51" t="s">
        <v>41</v>
      </c>
      <c r="O148" s="55">
        <v>0</v>
      </c>
      <c r="P148" s="52">
        <f t="shared" si="37"/>
        <v>623.78</v>
      </c>
      <c r="Q148" s="140"/>
      <c r="R148" s="138"/>
      <c r="W148" s="54" t="str">
        <f t="shared" si="38"/>
        <v>mkckdvol -dev IBM.2107-75KYB61 -extpool P0 -cap 262668 -eam rotateexts -sam ese -name ckd_KYB61_#h 8EBB-8EBD</v>
      </c>
    </row>
    <row r="149" spans="1:23" ht="13.15" customHeight="1" x14ac:dyDescent="0.2">
      <c r="A149" s="47" t="s">
        <v>15</v>
      </c>
      <c r="B149" s="47" t="s">
        <v>23</v>
      </c>
      <c r="C149" s="48" t="s">
        <v>24</v>
      </c>
      <c r="D149" s="49">
        <v>15</v>
      </c>
      <c r="E149" s="131"/>
      <c r="F149" s="142"/>
      <c r="G149" s="50" t="str">
        <f t="shared" si="32"/>
        <v>8EBE-8ECC</v>
      </c>
      <c r="H149" s="49" t="str">
        <f t="shared" si="35"/>
        <v>8EBE</v>
      </c>
      <c r="I149" s="49" t="str">
        <f t="shared" si="36"/>
        <v>8ECC</v>
      </c>
      <c r="J149" s="135"/>
      <c r="K149" s="135"/>
      <c r="L149" s="135"/>
      <c r="M149" s="135"/>
      <c r="N149" s="51" t="s">
        <v>41</v>
      </c>
      <c r="O149" s="55">
        <v>0</v>
      </c>
      <c r="P149" s="52">
        <f t="shared" si="37"/>
        <v>777.98</v>
      </c>
      <c r="Q149" s="140"/>
      <c r="R149" s="138"/>
      <c r="W149" s="54" t="str">
        <f t="shared" si="38"/>
        <v>mkckdvol -dev IBM.2107-75KYB61 -extpool P0 -cap 65520 -eam rotateexts -sam ese -name ckd_KYB61_#h 8EBE-8ECC</v>
      </c>
    </row>
    <row r="150" spans="1:23" ht="13.15" customHeight="1" x14ac:dyDescent="0.2">
      <c r="A150" s="47" t="s">
        <v>15</v>
      </c>
      <c r="B150" s="47" t="s">
        <v>29</v>
      </c>
      <c r="C150" s="48" t="s">
        <v>30</v>
      </c>
      <c r="D150" s="49">
        <v>3</v>
      </c>
      <c r="E150" s="131"/>
      <c r="F150" s="142"/>
      <c r="G150" s="50" t="str">
        <f t="shared" si="32"/>
        <v>8ECD-8ECF</v>
      </c>
      <c r="H150" s="49" t="str">
        <f t="shared" si="35"/>
        <v>8ECD</v>
      </c>
      <c r="I150" s="49" t="str">
        <f t="shared" si="36"/>
        <v>8ECF</v>
      </c>
      <c r="J150" s="135"/>
      <c r="K150" s="135"/>
      <c r="L150" s="135"/>
      <c r="M150" s="135"/>
      <c r="N150" s="51" t="s">
        <v>41</v>
      </c>
      <c r="O150" s="55">
        <v>0</v>
      </c>
      <c r="P150" s="52">
        <f t="shared" si="37"/>
        <v>623.78</v>
      </c>
      <c r="Q150" s="140"/>
      <c r="R150" s="138"/>
      <c r="W150" s="54" t="str">
        <f t="shared" si="38"/>
        <v>mkckdvol -dev IBM.2107-75KYB61 -extpool P0 -cap 262668 -eam rotateexts -sam ese -name ckd_KYB61_#h 8ECD-8ECF</v>
      </c>
    </row>
    <row r="151" spans="1:23" s="25" customFormat="1" ht="12.75" customHeight="1" x14ac:dyDescent="0.2">
      <c r="A151" s="26" t="s">
        <v>15</v>
      </c>
      <c r="B151" s="26" t="s">
        <v>23</v>
      </c>
      <c r="C151" s="27" t="s">
        <v>24</v>
      </c>
      <c r="D151" s="28">
        <v>14</v>
      </c>
      <c r="E151" s="23"/>
      <c r="F151" s="30"/>
      <c r="G151" s="31" t="str">
        <f t="shared" si="32"/>
        <v>8ED0-8EDD</v>
      </c>
      <c r="H151" s="32" t="str">
        <f t="shared" si="35"/>
        <v>8ED0</v>
      </c>
      <c r="I151" s="32" t="str">
        <f t="shared" si="36"/>
        <v>8EDD</v>
      </c>
      <c r="J151" s="31"/>
      <c r="K151" s="33"/>
      <c r="L151" s="34"/>
      <c r="M151" s="33"/>
      <c r="N151" s="31" t="s">
        <v>41</v>
      </c>
      <c r="O151" s="35">
        <v>0</v>
      </c>
      <c r="P151" s="36">
        <f t="shared" si="37"/>
        <v>726.12</v>
      </c>
      <c r="Q151" s="37"/>
      <c r="R151" s="38"/>
      <c r="W151" s="25" t="str">
        <f t="shared" si="38"/>
        <v>mkckdvol -dev IBM.2107-75KYB61 -extpool P0 -cap 65520 -eam rotateexts -sam ese -name ckd_KYB61_#h 8ED0-8EDD</v>
      </c>
    </row>
    <row r="152" spans="1:23" x14ac:dyDescent="0.2">
      <c r="A152" s="47" t="s">
        <v>15</v>
      </c>
      <c r="B152" s="47" t="s">
        <v>16</v>
      </c>
      <c r="C152" s="48" t="s">
        <v>17</v>
      </c>
      <c r="D152" s="49">
        <v>1</v>
      </c>
      <c r="E152" s="130">
        <v>222</v>
      </c>
      <c r="F152" s="141" t="str">
        <f>DEC2HEX(HEX2DEC(F142)+1)</f>
        <v>8F</v>
      </c>
      <c r="G152" s="50" t="str">
        <f t="shared" si="32"/>
        <v>8F00-8F00</v>
      </c>
      <c r="H152" s="49" t="str">
        <f>DEC2HEX(HEX2DEC(H142)+256)</f>
        <v>8F00</v>
      </c>
      <c r="I152" s="49" t="str">
        <f>DEC2HEX(HEX2DEC(I142)+256)</f>
        <v>8F00</v>
      </c>
      <c r="J152" s="133" t="str">
        <f>DEC2HEX(HEX2DEC(J142)+256)</f>
        <v>8FE0</v>
      </c>
      <c r="K152" s="133" t="str">
        <f>DEC2HEX(HEX2DEC(K142)+256)</f>
        <v>8FFF</v>
      </c>
      <c r="L152" s="133">
        <f>(HEX2DEC(K152)-HEX2DEC(J152))+1</f>
        <v>32</v>
      </c>
      <c r="M152" s="133" t="str">
        <f>DEC2HEX(HEX2DEC(M142)+256)</f>
        <v>8F0E</v>
      </c>
      <c r="N152" s="51" t="s">
        <v>41</v>
      </c>
      <c r="O152" s="50" t="s">
        <v>16</v>
      </c>
      <c r="P152" s="52">
        <f t="shared" si="37"/>
        <v>0.88</v>
      </c>
      <c r="Q152" s="139">
        <f>SUM(P152:P160)</f>
        <v>7904.94</v>
      </c>
      <c r="R152" s="137" t="s">
        <v>138</v>
      </c>
      <c r="W152" s="54" t="str">
        <f t="shared" si="38"/>
        <v>mkckdvol -dev IBM.2107-75KYB61 -extpool P1 -cap 1113 -eam rotateexts -sam ese -name ckd_KYB61_#h 8F00-8F00</v>
      </c>
    </row>
    <row r="153" spans="1:23" ht="13.15" customHeight="1" x14ac:dyDescent="0.2">
      <c r="A153" s="47" t="s">
        <v>15</v>
      </c>
      <c r="B153" s="47" t="s">
        <v>18</v>
      </c>
      <c r="C153" s="48" t="s">
        <v>19</v>
      </c>
      <c r="D153" s="49">
        <v>25</v>
      </c>
      <c r="E153" s="131"/>
      <c r="F153" s="142"/>
      <c r="G153" s="50" t="str">
        <f t="shared" si="32"/>
        <v>8F01-8F19</v>
      </c>
      <c r="H153" s="49" t="str">
        <f t="shared" ref="H153:H161" si="39">DEC2HEX(HEX2DEC(I152)+1)</f>
        <v>8F01</v>
      </c>
      <c r="I153" s="49" t="str">
        <f t="shared" ref="I153:I161" si="40">DEC2HEX(HEX2DEC(H153)+D153-1)</f>
        <v>8F19</v>
      </c>
      <c r="J153" s="135"/>
      <c r="K153" s="135"/>
      <c r="L153" s="135"/>
      <c r="M153" s="135"/>
      <c r="N153" s="51" t="s">
        <v>41</v>
      </c>
      <c r="O153" s="55">
        <v>1</v>
      </c>
      <c r="P153" s="52">
        <f t="shared" si="37"/>
        <v>198.24</v>
      </c>
      <c r="Q153" s="140"/>
      <c r="R153" s="138"/>
      <c r="W153" s="54" t="str">
        <f t="shared" si="38"/>
        <v>mkckdvol -dev IBM.2107-75KYB61 -extpool P1 -cap 10017 -eam rotateexts -sam ese -name ckd_KYB61_#h 8F01-8F19</v>
      </c>
    </row>
    <row r="154" spans="1:23" ht="13.15" customHeight="1" x14ac:dyDescent="0.2">
      <c r="A154" s="47" t="s">
        <v>15</v>
      </c>
      <c r="B154" s="47" t="s">
        <v>23</v>
      </c>
      <c r="C154" s="48" t="s">
        <v>24</v>
      </c>
      <c r="D154" s="49">
        <v>37</v>
      </c>
      <c r="E154" s="131"/>
      <c r="F154" s="142"/>
      <c r="G154" s="50" t="str">
        <f t="shared" si="32"/>
        <v>8F1A-8F3E</v>
      </c>
      <c r="H154" s="49" t="str">
        <f t="shared" si="39"/>
        <v>8F1A</v>
      </c>
      <c r="I154" s="49" t="str">
        <f t="shared" si="40"/>
        <v>8F3E</v>
      </c>
      <c r="J154" s="135"/>
      <c r="K154" s="135"/>
      <c r="L154" s="135"/>
      <c r="M154" s="135"/>
      <c r="N154" s="51" t="s">
        <v>41</v>
      </c>
      <c r="O154" s="55">
        <v>1</v>
      </c>
      <c r="P154" s="52">
        <f t="shared" si="37"/>
        <v>1919.03</v>
      </c>
      <c r="Q154" s="140"/>
      <c r="R154" s="138"/>
      <c r="W154" s="54" t="str">
        <f t="shared" si="38"/>
        <v>mkckdvol -dev IBM.2107-75KYB61 -extpool P1 -cap 65520 -eam rotateexts -sam ese -name ckd_KYB61_#h 8F1A-8F3E</v>
      </c>
    </row>
    <row r="155" spans="1:23" ht="13.15" customHeight="1" x14ac:dyDescent="0.2">
      <c r="A155" s="47" t="s">
        <v>15</v>
      </c>
      <c r="B155" s="47" t="s">
        <v>25</v>
      </c>
      <c r="C155" s="48" t="s">
        <v>26</v>
      </c>
      <c r="D155" s="49">
        <v>65</v>
      </c>
      <c r="E155" s="131"/>
      <c r="F155" s="142"/>
      <c r="G155" s="50" t="str">
        <f t="shared" si="32"/>
        <v>8F3F-8F7F</v>
      </c>
      <c r="H155" s="49" t="str">
        <f t="shared" si="39"/>
        <v>8F3F</v>
      </c>
      <c r="I155" s="49" t="str">
        <f t="shared" si="40"/>
        <v>8F7F</v>
      </c>
      <c r="J155" s="135"/>
      <c r="K155" s="135"/>
      <c r="L155" s="135"/>
      <c r="M155" s="135"/>
      <c r="N155" s="51" t="s">
        <v>41</v>
      </c>
      <c r="O155" s="55">
        <v>1</v>
      </c>
      <c r="P155" s="52">
        <f t="shared" si="37"/>
        <v>1685.63</v>
      </c>
      <c r="Q155" s="140"/>
      <c r="R155" s="138"/>
      <c r="W155" s="54" t="str">
        <f t="shared" si="38"/>
        <v>mkckdvol -dev IBM.2107-75KYB61 -extpool P1 -cap 32760 -eam rotateexts -sam ese -name ckd_KYB61_#h 8F3F-8F7F</v>
      </c>
    </row>
    <row r="156" spans="1:23" ht="13.15" customHeight="1" x14ac:dyDescent="0.2">
      <c r="A156" s="47" t="s">
        <v>15</v>
      </c>
      <c r="B156" s="47" t="s">
        <v>27</v>
      </c>
      <c r="C156" s="48" t="s">
        <v>28</v>
      </c>
      <c r="D156" s="49">
        <v>20</v>
      </c>
      <c r="E156" s="131"/>
      <c r="F156" s="142"/>
      <c r="G156" s="50" t="str">
        <f t="shared" si="32"/>
        <v>8F80-8F93</v>
      </c>
      <c r="H156" s="49" t="str">
        <f t="shared" si="39"/>
        <v>8F80</v>
      </c>
      <c r="I156" s="49" t="str">
        <f t="shared" si="40"/>
        <v>8F93</v>
      </c>
      <c r="J156" s="135"/>
      <c r="K156" s="135"/>
      <c r="L156" s="135"/>
      <c r="M156" s="135"/>
      <c r="N156" s="51" t="s">
        <v>41</v>
      </c>
      <c r="O156" s="55">
        <v>1</v>
      </c>
      <c r="P156" s="52">
        <f t="shared" si="37"/>
        <v>52.86</v>
      </c>
      <c r="Q156" s="140"/>
      <c r="R156" s="138"/>
      <c r="W156" s="54" t="str">
        <f t="shared" si="38"/>
        <v>mkckdvol -dev IBM.2107-75KYB61 -extpool P1 -cap 3339 -eam rotateexts -sam ese -name ckd_KYB61_#h 8F80-8F93</v>
      </c>
    </row>
    <row r="157" spans="1:23" ht="13.15" customHeight="1" x14ac:dyDescent="0.2">
      <c r="A157" s="47" t="s">
        <v>15</v>
      </c>
      <c r="B157" s="47" t="s">
        <v>23</v>
      </c>
      <c r="C157" s="48" t="s">
        <v>24</v>
      </c>
      <c r="D157" s="49">
        <v>39</v>
      </c>
      <c r="E157" s="131"/>
      <c r="F157" s="142"/>
      <c r="G157" s="50" t="str">
        <f t="shared" si="32"/>
        <v>8F94-8FBA</v>
      </c>
      <c r="H157" s="49" t="str">
        <f t="shared" si="39"/>
        <v>8F94</v>
      </c>
      <c r="I157" s="49" t="str">
        <f t="shared" si="40"/>
        <v>8FBA</v>
      </c>
      <c r="J157" s="135"/>
      <c r="K157" s="135"/>
      <c r="L157" s="135"/>
      <c r="M157" s="135"/>
      <c r="N157" s="51" t="s">
        <v>41</v>
      </c>
      <c r="O157" s="55">
        <v>1</v>
      </c>
      <c r="P157" s="52">
        <f t="shared" si="37"/>
        <v>2022.76</v>
      </c>
      <c r="Q157" s="140"/>
      <c r="R157" s="138"/>
      <c r="W157" s="54" t="str">
        <f t="shared" si="38"/>
        <v>mkckdvol -dev IBM.2107-75KYB61 -extpool P1 -cap 65520 -eam rotateexts -sam ese -name ckd_KYB61_#h 8F94-8FBA</v>
      </c>
    </row>
    <row r="158" spans="1:23" ht="13.15" customHeight="1" x14ac:dyDescent="0.2">
      <c r="A158" s="47" t="s">
        <v>15</v>
      </c>
      <c r="B158" s="47" t="s">
        <v>29</v>
      </c>
      <c r="C158" s="48" t="s">
        <v>30</v>
      </c>
      <c r="D158" s="49">
        <v>3</v>
      </c>
      <c r="E158" s="131"/>
      <c r="F158" s="142"/>
      <c r="G158" s="50" t="str">
        <f t="shared" si="32"/>
        <v>8FBB-8FBD</v>
      </c>
      <c r="H158" s="49" t="str">
        <f t="shared" si="39"/>
        <v>8FBB</v>
      </c>
      <c r="I158" s="49" t="str">
        <f t="shared" si="40"/>
        <v>8FBD</v>
      </c>
      <c r="J158" s="135"/>
      <c r="K158" s="135"/>
      <c r="L158" s="135"/>
      <c r="M158" s="135"/>
      <c r="N158" s="51" t="s">
        <v>41</v>
      </c>
      <c r="O158" s="55">
        <v>1</v>
      </c>
      <c r="P158" s="52">
        <f t="shared" si="37"/>
        <v>623.78</v>
      </c>
      <c r="Q158" s="140"/>
      <c r="R158" s="138"/>
      <c r="W158" s="54" t="str">
        <f t="shared" si="38"/>
        <v>mkckdvol -dev IBM.2107-75KYB61 -extpool P1 -cap 262668 -eam rotateexts -sam ese -name ckd_KYB61_#h 8FBB-8FBD</v>
      </c>
    </row>
    <row r="159" spans="1:23" ht="13.15" customHeight="1" x14ac:dyDescent="0.2">
      <c r="A159" s="47" t="s">
        <v>15</v>
      </c>
      <c r="B159" s="47" t="s">
        <v>23</v>
      </c>
      <c r="C159" s="48" t="s">
        <v>24</v>
      </c>
      <c r="D159" s="49">
        <v>15</v>
      </c>
      <c r="E159" s="131"/>
      <c r="F159" s="142"/>
      <c r="G159" s="50" t="str">
        <f t="shared" si="32"/>
        <v>8FBE-8FCC</v>
      </c>
      <c r="H159" s="49" t="str">
        <f t="shared" si="39"/>
        <v>8FBE</v>
      </c>
      <c r="I159" s="49" t="str">
        <f t="shared" si="40"/>
        <v>8FCC</v>
      </c>
      <c r="J159" s="135"/>
      <c r="K159" s="135"/>
      <c r="L159" s="135"/>
      <c r="M159" s="135"/>
      <c r="N159" s="51" t="s">
        <v>41</v>
      </c>
      <c r="O159" s="55">
        <v>1</v>
      </c>
      <c r="P159" s="52">
        <f t="shared" si="37"/>
        <v>777.98</v>
      </c>
      <c r="Q159" s="140"/>
      <c r="R159" s="138"/>
      <c r="W159" s="54" t="str">
        <f t="shared" si="38"/>
        <v>mkckdvol -dev IBM.2107-75KYB61 -extpool P1 -cap 65520 -eam rotateexts -sam ese -name ckd_KYB61_#h 8FBE-8FCC</v>
      </c>
    </row>
    <row r="160" spans="1:23" ht="13.15" customHeight="1" x14ac:dyDescent="0.2">
      <c r="A160" s="47" t="s">
        <v>15</v>
      </c>
      <c r="B160" s="47" t="s">
        <v>29</v>
      </c>
      <c r="C160" s="48" t="s">
        <v>30</v>
      </c>
      <c r="D160" s="49">
        <v>3</v>
      </c>
      <c r="E160" s="131"/>
      <c r="F160" s="142"/>
      <c r="G160" s="50" t="str">
        <f t="shared" si="32"/>
        <v>8FCD-8FCF</v>
      </c>
      <c r="H160" s="49" t="str">
        <f t="shared" si="39"/>
        <v>8FCD</v>
      </c>
      <c r="I160" s="49" t="str">
        <f t="shared" si="40"/>
        <v>8FCF</v>
      </c>
      <c r="J160" s="135"/>
      <c r="K160" s="135"/>
      <c r="L160" s="135"/>
      <c r="M160" s="135"/>
      <c r="N160" s="51" t="s">
        <v>41</v>
      </c>
      <c r="O160" s="55">
        <v>1</v>
      </c>
      <c r="P160" s="52">
        <f t="shared" si="37"/>
        <v>623.78</v>
      </c>
      <c r="Q160" s="140"/>
      <c r="R160" s="138"/>
      <c r="W160" s="54" t="str">
        <f t="shared" si="38"/>
        <v>mkckdvol -dev IBM.2107-75KYB61 -extpool P1 -cap 262668 -eam rotateexts -sam ese -name ckd_KYB61_#h 8FCD-8FCF</v>
      </c>
    </row>
    <row r="161" spans="1:23" s="25" customFormat="1" ht="12.75" customHeight="1" x14ac:dyDescent="0.2">
      <c r="A161" s="26" t="s">
        <v>15</v>
      </c>
      <c r="B161" s="26" t="s">
        <v>23</v>
      </c>
      <c r="C161" s="27" t="s">
        <v>24</v>
      </c>
      <c r="D161" s="28">
        <v>14</v>
      </c>
      <c r="E161" s="23"/>
      <c r="F161" s="30"/>
      <c r="G161" s="31" t="str">
        <f t="shared" si="32"/>
        <v>8FD0-8FDD</v>
      </c>
      <c r="H161" s="32" t="str">
        <f t="shared" si="39"/>
        <v>8FD0</v>
      </c>
      <c r="I161" s="32" t="str">
        <f t="shared" si="40"/>
        <v>8FDD</v>
      </c>
      <c r="J161" s="31"/>
      <c r="K161" s="33"/>
      <c r="L161" s="34"/>
      <c r="M161" s="33"/>
      <c r="N161" s="31" t="s">
        <v>41</v>
      </c>
      <c r="O161" s="35">
        <v>1</v>
      </c>
      <c r="P161" s="36">
        <f t="shared" si="37"/>
        <v>726.12</v>
      </c>
      <c r="Q161" s="37"/>
      <c r="R161" s="38"/>
      <c r="W161" s="25" t="str">
        <f t="shared" si="38"/>
        <v>mkckdvol -dev IBM.2107-75KYB61 -extpool P1 -cap 65520 -eam rotateexts -sam ese -name ckd_KYB61_#h 8FD0-8FDD</v>
      </c>
    </row>
    <row r="162" spans="1:23" x14ac:dyDescent="0.2">
      <c r="A162" s="47" t="s">
        <v>15</v>
      </c>
      <c r="B162" s="47" t="s">
        <v>16</v>
      </c>
      <c r="C162" s="48" t="s">
        <v>17</v>
      </c>
      <c r="D162" s="49">
        <v>1</v>
      </c>
      <c r="E162" s="130">
        <v>222</v>
      </c>
      <c r="F162" s="141" t="str">
        <f>DEC2HEX(HEX2DEC(F152)+1)</f>
        <v>90</v>
      </c>
      <c r="G162" s="50" t="str">
        <f t="shared" si="32"/>
        <v>9000-9000</v>
      </c>
      <c r="H162" s="49" t="str">
        <f>DEC2HEX(HEX2DEC(H152)+256)</f>
        <v>9000</v>
      </c>
      <c r="I162" s="49" t="str">
        <f>DEC2HEX(HEX2DEC(I152)+256)</f>
        <v>9000</v>
      </c>
      <c r="J162" s="133" t="str">
        <f>DEC2HEX(HEX2DEC(J152)+256)</f>
        <v>90E0</v>
      </c>
      <c r="K162" s="133" t="str">
        <f>DEC2HEX(HEX2DEC(K152)+256)</f>
        <v>90FF</v>
      </c>
      <c r="L162" s="133">
        <f>(HEX2DEC(K162)-HEX2DEC(J162))+1</f>
        <v>32</v>
      </c>
      <c r="M162" s="133" t="str">
        <f>DEC2HEX(HEX2DEC(M152)+256)</f>
        <v>900E</v>
      </c>
      <c r="N162" s="51" t="s">
        <v>41</v>
      </c>
      <c r="O162" s="50" t="s">
        <v>22</v>
      </c>
      <c r="P162" s="52">
        <f t="shared" si="37"/>
        <v>0.88</v>
      </c>
      <c r="Q162" s="139">
        <f>SUM(P162:P170)</f>
        <v>7749.35</v>
      </c>
      <c r="R162" s="137" t="s">
        <v>138</v>
      </c>
      <c r="W162" s="54" t="str">
        <f t="shared" si="38"/>
        <v>mkckdvol -dev IBM.2107-75KYB61 -extpool P0 -cap 1113 -eam rotateexts -sam ese -name ckd_KYB61_#h 9000-9000</v>
      </c>
    </row>
    <row r="163" spans="1:23" ht="13.15" customHeight="1" x14ac:dyDescent="0.2">
      <c r="A163" s="47" t="s">
        <v>15</v>
      </c>
      <c r="B163" s="47" t="s">
        <v>18</v>
      </c>
      <c r="C163" s="48" t="s">
        <v>19</v>
      </c>
      <c r="D163" s="49">
        <v>25</v>
      </c>
      <c r="E163" s="131"/>
      <c r="F163" s="142"/>
      <c r="G163" s="50" t="str">
        <f t="shared" si="32"/>
        <v>9001-9019</v>
      </c>
      <c r="H163" s="49" t="str">
        <f t="shared" ref="H163:H171" si="41">DEC2HEX(HEX2DEC(I162)+1)</f>
        <v>9001</v>
      </c>
      <c r="I163" s="49" t="str">
        <f t="shared" ref="I163:I171" si="42">DEC2HEX(HEX2DEC(H163)+D163-1)</f>
        <v>9019</v>
      </c>
      <c r="J163" s="135"/>
      <c r="K163" s="135"/>
      <c r="L163" s="135"/>
      <c r="M163" s="135"/>
      <c r="N163" s="51" t="s">
        <v>41</v>
      </c>
      <c r="O163" s="55">
        <v>0</v>
      </c>
      <c r="P163" s="52">
        <f t="shared" si="37"/>
        <v>198.24</v>
      </c>
      <c r="Q163" s="140"/>
      <c r="R163" s="138"/>
      <c r="W163" s="54" t="str">
        <f t="shared" si="38"/>
        <v>mkckdvol -dev IBM.2107-75KYB61 -extpool P0 -cap 10017 -eam rotateexts -sam ese -name ckd_KYB61_#h 9001-9019</v>
      </c>
    </row>
    <row r="164" spans="1:23" ht="13.15" customHeight="1" x14ac:dyDescent="0.2">
      <c r="A164" s="47" t="s">
        <v>15</v>
      </c>
      <c r="B164" s="47" t="s">
        <v>23</v>
      </c>
      <c r="C164" s="48" t="s">
        <v>24</v>
      </c>
      <c r="D164" s="49">
        <v>37</v>
      </c>
      <c r="E164" s="131"/>
      <c r="F164" s="142"/>
      <c r="G164" s="50" t="str">
        <f t="shared" si="32"/>
        <v>901A-903E</v>
      </c>
      <c r="H164" s="49" t="str">
        <f t="shared" si="41"/>
        <v>901A</v>
      </c>
      <c r="I164" s="49" t="str">
        <f t="shared" si="42"/>
        <v>903E</v>
      </c>
      <c r="J164" s="135"/>
      <c r="K164" s="135"/>
      <c r="L164" s="135"/>
      <c r="M164" s="135"/>
      <c r="N164" s="51" t="s">
        <v>41</v>
      </c>
      <c r="O164" s="55">
        <v>0</v>
      </c>
      <c r="P164" s="52">
        <f t="shared" si="37"/>
        <v>1919.03</v>
      </c>
      <c r="Q164" s="140"/>
      <c r="R164" s="138"/>
      <c r="W164" s="54" t="str">
        <f t="shared" si="38"/>
        <v>mkckdvol -dev IBM.2107-75KYB61 -extpool P0 -cap 65520 -eam rotateexts -sam ese -name ckd_KYB61_#h 901A-903E</v>
      </c>
    </row>
    <row r="165" spans="1:23" ht="13.15" customHeight="1" x14ac:dyDescent="0.2">
      <c r="A165" s="47" t="s">
        <v>15</v>
      </c>
      <c r="B165" s="47" t="s">
        <v>25</v>
      </c>
      <c r="C165" s="48" t="s">
        <v>26</v>
      </c>
      <c r="D165" s="49">
        <v>65</v>
      </c>
      <c r="E165" s="131"/>
      <c r="F165" s="142"/>
      <c r="G165" s="50" t="str">
        <f t="shared" si="32"/>
        <v>903F-907F</v>
      </c>
      <c r="H165" s="49" t="str">
        <f t="shared" si="41"/>
        <v>903F</v>
      </c>
      <c r="I165" s="49" t="str">
        <f t="shared" si="42"/>
        <v>907F</v>
      </c>
      <c r="J165" s="135"/>
      <c r="K165" s="135"/>
      <c r="L165" s="135"/>
      <c r="M165" s="135"/>
      <c r="N165" s="51" t="s">
        <v>41</v>
      </c>
      <c r="O165" s="55">
        <v>0</v>
      </c>
      <c r="P165" s="52">
        <f t="shared" si="37"/>
        <v>1685.63</v>
      </c>
      <c r="Q165" s="140"/>
      <c r="R165" s="138"/>
      <c r="W165" s="54" t="str">
        <f t="shared" si="38"/>
        <v>mkckdvol -dev IBM.2107-75KYB61 -extpool P0 -cap 32760 -eam rotateexts -sam ese -name ckd_KYB61_#h 903F-907F</v>
      </c>
    </row>
    <row r="166" spans="1:23" ht="13.15" customHeight="1" x14ac:dyDescent="0.2">
      <c r="A166" s="47" t="s">
        <v>15</v>
      </c>
      <c r="B166" s="47" t="s">
        <v>27</v>
      </c>
      <c r="C166" s="48" t="s">
        <v>28</v>
      </c>
      <c r="D166" s="49">
        <v>20</v>
      </c>
      <c r="E166" s="131"/>
      <c r="F166" s="142"/>
      <c r="G166" s="50" t="str">
        <f t="shared" si="32"/>
        <v>9080-9093</v>
      </c>
      <c r="H166" s="49" t="str">
        <f t="shared" si="41"/>
        <v>9080</v>
      </c>
      <c r="I166" s="49" t="str">
        <f t="shared" si="42"/>
        <v>9093</v>
      </c>
      <c r="J166" s="135"/>
      <c r="K166" s="135"/>
      <c r="L166" s="135"/>
      <c r="M166" s="135"/>
      <c r="N166" s="51" t="s">
        <v>41</v>
      </c>
      <c r="O166" s="55">
        <v>0</v>
      </c>
      <c r="P166" s="52">
        <f t="shared" si="37"/>
        <v>52.86</v>
      </c>
      <c r="Q166" s="140"/>
      <c r="R166" s="138"/>
      <c r="W166" s="54" t="str">
        <f t="shared" si="38"/>
        <v>mkckdvol -dev IBM.2107-75KYB61 -extpool P0 -cap 3339 -eam rotateexts -sam ese -name ckd_KYB61_#h 9080-9093</v>
      </c>
    </row>
    <row r="167" spans="1:23" ht="13.15" customHeight="1" x14ac:dyDescent="0.2">
      <c r="A167" s="47" t="s">
        <v>15</v>
      </c>
      <c r="B167" s="47" t="s">
        <v>23</v>
      </c>
      <c r="C167" s="48" t="s">
        <v>24</v>
      </c>
      <c r="D167" s="49">
        <v>39</v>
      </c>
      <c r="E167" s="131"/>
      <c r="F167" s="142"/>
      <c r="G167" s="50" t="str">
        <f t="shared" si="32"/>
        <v>9094-90BA</v>
      </c>
      <c r="H167" s="49" t="str">
        <f t="shared" si="41"/>
        <v>9094</v>
      </c>
      <c r="I167" s="49" t="str">
        <f t="shared" si="42"/>
        <v>90BA</v>
      </c>
      <c r="J167" s="135"/>
      <c r="K167" s="135"/>
      <c r="L167" s="135"/>
      <c r="M167" s="135"/>
      <c r="N167" s="51" t="s">
        <v>41</v>
      </c>
      <c r="O167" s="55">
        <v>0</v>
      </c>
      <c r="P167" s="52">
        <f t="shared" si="37"/>
        <v>2022.76</v>
      </c>
      <c r="Q167" s="140"/>
      <c r="R167" s="138"/>
      <c r="W167" s="54" t="str">
        <f t="shared" si="38"/>
        <v>mkckdvol -dev IBM.2107-75KYB61 -extpool P0 -cap 65520 -eam rotateexts -sam ese -name ckd_KYB61_#h 9094-90BA</v>
      </c>
    </row>
    <row r="168" spans="1:23" ht="13.15" customHeight="1" x14ac:dyDescent="0.2">
      <c r="A168" s="47" t="s">
        <v>15</v>
      </c>
      <c r="B168" s="47" t="s">
        <v>29</v>
      </c>
      <c r="C168" s="48" t="s">
        <v>30</v>
      </c>
      <c r="D168" s="49">
        <v>3</v>
      </c>
      <c r="E168" s="131"/>
      <c r="F168" s="142"/>
      <c r="G168" s="50" t="str">
        <f t="shared" si="32"/>
        <v>90BB-90BD</v>
      </c>
      <c r="H168" s="49" t="str">
        <f t="shared" si="41"/>
        <v>90BB</v>
      </c>
      <c r="I168" s="49" t="str">
        <f t="shared" si="42"/>
        <v>90BD</v>
      </c>
      <c r="J168" s="135"/>
      <c r="K168" s="135"/>
      <c r="L168" s="135"/>
      <c r="M168" s="135"/>
      <c r="N168" s="51" t="s">
        <v>41</v>
      </c>
      <c r="O168" s="55">
        <v>0</v>
      </c>
      <c r="P168" s="52">
        <f t="shared" si="37"/>
        <v>623.78</v>
      </c>
      <c r="Q168" s="140"/>
      <c r="R168" s="138"/>
      <c r="W168" s="54" t="str">
        <f t="shared" si="38"/>
        <v>mkckdvol -dev IBM.2107-75KYB61 -extpool P0 -cap 262668 -eam rotateexts -sam ese -name ckd_KYB61_#h 90BB-90BD</v>
      </c>
    </row>
    <row r="169" spans="1:23" ht="13.15" customHeight="1" x14ac:dyDescent="0.2">
      <c r="A169" s="47" t="s">
        <v>15</v>
      </c>
      <c r="B169" s="47" t="s">
        <v>23</v>
      </c>
      <c r="C169" s="48" t="s">
        <v>24</v>
      </c>
      <c r="D169" s="49">
        <v>12</v>
      </c>
      <c r="E169" s="131"/>
      <c r="F169" s="142"/>
      <c r="G169" s="50" t="str">
        <f t="shared" si="32"/>
        <v>90BE-90C9</v>
      </c>
      <c r="H169" s="49" t="str">
        <f t="shared" si="41"/>
        <v>90BE</v>
      </c>
      <c r="I169" s="49" t="str">
        <f t="shared" si="42"/>
        <v>90C9</v>
      </c>
      <c r="J169" s="135"/>
      <c r="K169" s="135"/>
      <c r="L169" s="135"/>
      <c r="M169" s="135"/>
      <c r="N169" s="51" t="s">
        <v>41</v>
      </c>
      <c r="O169" s="55">
        <v>0</v>
      </c>
      <c r="P169" s="52">
        <f t="shared" si="37"/>
        <v>622.39</v>
      </c>
      <c r="Q169" s="140"/>
      <c r="R169" s="138"/>
      <c r="W169" s="54" t="str">
        <f t="shared" si="38"/>
        <v>mkckdvol -dev IBM.2107-75KYB61 -extpool P0 -cap 65520 -eam rotateexts -sam ese -name ckd_KYB61_#h 90BE-90C9</v>
      </c>
    </row>
    <row r="170" spans="1:23" ht="13.15" customHeight="1" x14ac:dyDescent="0.2">
      <c r="A170" s="47" t="s">
        <v>15</v>
      </c>
      <c r="B170" s="47" t="s">
        <v>29</v>
      </c>
      <c r="C170" s="48" t="s">
        <v>30</v>
      </c>
      <c r="D170" s="49">
        <v>3</v>
      </c>
      <c r="E170" s="131"/>
      <c r="F170" s="142"/>
      <c r="G170" s="50" t="str">
        <f t="shared" si="32"/>
        <v>90CA-90CC</v>
      </c>
      <c r="H170" s="49" t="str">
        <f t="shared" si="41"/>
        <v>90CA</v>
      </c>
      <c r="I170" s="49" t="str">
        <f t="shared" si="42"/>
        <v>90CC</v>
      </c>
      <c r="J170" s="135"/>
      <c r="K170" s="135"/>
      <c r="L170" s="135"/>
      <c r="M170" s="135"/>
      <c r="N170" s="51" t="s">
        <v>41</v>
      </c>
      <c r="O170" s="55">
        <v>0</v>
      </c>
      <c r="P170" s="52">
        <f t="shared" si="37"/>
        <v>623.78</v>
      </c>
      <c r="Q170" s="140"/>
      <c r="R170" s="138"/>
      <c r="W170" s="54" t="str">
        <f t="shared" si="38"/>
        <v>mkckdvol -dev IBM.2107-75KYB61 -extpool P0 -cap 262668 -eam rotateexts -sam ese -name ckd_KYB61_#h 90CA-90CC</v>
      </c>
    </row>
    <row r="171" spans="1:23" s="25" customFormat="1" ht="12.75" customHeight="1" x14ac:dyDescent="0.2">
      <c r="A171" s="26" t="s">
        <v>15</v>
      </c>
      <c r="B171" s="26" t="s">
        <v>23</v>
      </c>
      <c r="C171" s="27" t="s">
        <v>24</v>
      </c>
      <c r="D171" s="28">
        <v>17</v>
      </c>
      <c r="E171" s="23"/>
      <c r="F171" s="30"/>
      <c r="G171" s="31" t="str">
        <f t="shared" si="32"/>
        <v>90CD-90DD</v>
      </c>
      <c r="H171" s="32" t="str">
        <f t="shared" si="41"/>
        <v>90CD</v>
      </c>
      <c r="I171" s="32" t="str">
        <f t="shared" si="42"/>
        <v>90DD</v>
      </c>
      <c r="J171" s="31"/>
      <c r="K171" s="33"/>
      <c r="L171" s="34"/>
      <c r="M171" s="33"/>
      <c r="N171" s="31" t="s">
        <v>41</v>
      </c>
      <c r="O171" s="35">
        <v>0</v>
      </c>
      <c r="P171" s="36">
        <f t="shared" si="37"/>
        <v>881.72</v>
      </c>
      <c r="Q171" s="37"/>
      <c r="R171" s="38"/>
      <c r="W171" s="25" t="str">
        <f t="shared" si="38"/>
        <v>mkckdvol -dev IBM.2107-75KYB61 -extpool P0 -cap 65520 -eam rotateexts -sam ese -name ckd_KYB61_#h 90CD-90DD</v>
      </c>
    </row>
    <row r="172" spans="1:23" x14ac:dyDescent="0.2">
      <c r="A172" s="47" t="s">
        <v>15</v>
      </c>
      <c r="B172" s="47" t="s">
        <v>16</v>
      </c>
      <c r="C172" s="48" t="s">
        <v>17</v>
      </c>
      <c r="D172" s="49">
        <v>1</v>
      </c>
      <c r="E172" s="130">
        <v>222</v>
      </c>
      <c r="F172" s="141" t="str">
        <f>DEC2HEX(HEX2DEC(F162)+1)</f>
        <v>91</v>
      </c>
      <c r="G172" s="50" t="str">
        <f t="shared" si="32"/>
        <v>9100-9100</v>
      </c>
      <c r="H172" s="49" t="str">
        <f>DEC2HEX(HEX2DEC(H162)+256)</f>
        <v>9100</v>
      </c>
      <c r="I172" s="49" t="str">
        <f>DEC2HEX(HEX2DEC(I162)+256)</f>
        <v>9100</v>
      </c>
      <c r="J172" s="133" t="str">
        <f>DEC2HEX(HEX2DEC(J162)+256)</f>
        <v>91E0</v>
      </c>
      <c r="K172" s="133" t="str">
        <f>DEC2HEX(HEX2DEC(K162)+256)</f>
        <v>91FF</v>
      </c>
      <c r="L172" s="133">
        <f>(HEX2DEC(K172)-HEX2DEC(J172))+1</f>
        <v>32</v>
      </c>
      <c r="M172" s="133" t="str">
        <f>DEC2HEX(HEX2DEC(M162)+256)</f>
        <v>910E</v>
      </c>
      <c r="N172" s="51" t="s">
        <v>41</v>
      </c>
      <c r="O172" s="50" t="s">
        <v>16</v>
      </c>
      <c r="P172" s="52">
        <f t="shared" si="37"/>
        <v>0.88</v>
      </c>
      <c r="Q172" s="139">
        <f>SUM(P172:P180)</f>
        <v>7749.35</v>
      </c>
      <c r="R172" s="137" t="s">
        <v>138</v>
      </c>
      <c r="W172" s="54" t="str">
        <f t="shared" si="38"/>
        <v>mkckdvol -dev IBM.2107-75KYB61 -extpool P1 -cap 1113 -eam rotateexts -sam ese -name ckd_KYB61_#h 9100-9100</v>
      </c>
    </row>
    <row r="173" spans="1:23" ht="13.15" customHeight="1" x14ac:dyDescent="0.2">
      <c r="A173" s="47" t="s">
        <v>15</v>
      </c>
      <c r="B173" s="47" t="s">
        <v>18</v>
      </c>
      <c r="C173" s="48" t="s">
        <v>19</v>
      </c>
      <c r="D173" s="49">
        <v>25</v>
      </c>
      <c r="E173" s="131"/>
      <c r="F173" s="142"/>
      <c r="G173" s="50" t="str">
        <f t="shared" si="32"/>
        <v>9101-9119</v>
      </c>
      <c r="H173" s="49" t="str">
        <f t="shared" ref="H173:H181" si="43">DEC2HEX(HEX2DEC(I172)+1)</f>
        <v>9101</v>
      </c>
      <c r="I173" s="49" t="str">
        <f t="shared" ref="I173:I181" si="44">DEC2HEX(HEX2DEC(H173)+D173-1)</f>
        <v>9119</v>
      </c>
      <c r="J173" s="135"/>
      <c r="K173" s="135"/>
      <c r="L173" s="135"/>
      <c r="M173" s="135"/>
      <c r="N173" s="51" t="s">
        <v>41</v>
      </c>
      <c r="O173" s="55">
        <v>1</v>
      </c>
      <c r="P173" s="52">
        <f t="shared" si="37"/>
        <v>198.24</v>
      </c>
      <c r="Q173" s="140"/>
      <c r="R173" s="138"/>
      <c r="W173" s="54" t="str">
        <f t="shared" si="38"/>
        <v>mkckdvol -dev IBM.2107-75KYB61 -extpool P1 -cap 10017 -eam rotateexts -sam ese -name ckd_KYB61_#h 9101-9119</v>
      </c>
    </row>
    <row r="174" spans="1:23" ht="13.15" customHeight="1" x14ac:dyDescent="0.2">
      <c r="A174" s="47" t="s">
        <v>15</v>
      </c>
      <c r="B174" s="47" t="s">
        <v>23</v>
      </c>
      <c r="C174" s="48" t="s">
        <v>24</v>
      </c>
      <c r="D174" s="49">
        <v>37</v>
      </c>
      <c r="E174" s="131"/>
      <c r="F174" s="142"/>
      <c r="G174" s="50" t="str">
        <f t="shared" si="32"/>
        <v>911A-913E</v>
      </c>
      <c r="H174" s="49" t="str">
        <f t="shared" si="43"/>
        <v>911A</v>
      </c>
      <c r="I174" s="49" t="str">
        <f t="shared" si="44"/>
        <v>913E</v>
      </c>
      <c r="J174" s="135"/>
      <c r="K174" s="135"/>
      <c r="L174" s="135"/>
      <c r="M174" s="135"/>
      <c r="N174" s="51" t="s">
        <v>41</v>
      </c>
      <c r="O174" s="55">
        <v>1</v>
      </c>
      <c r="P174" s="52">
        <f t="shared" si="37"/>
        <v>1919.03</v>
      </c>
      <c r="Q174" s="140"/>
      <c r="R174" s="138"/>
      <c r="W174" s="54" t="str">
        <f t="shared" si="38"/>
        <v>mkckdvol -dev IBM.2107-75KYB61 -extpool P1 -cap 65520 -eam rotateexts -sam ese -name ckd_KYB61_#h 911A-913E</v>
      </c>
    </row>
    <row r="175" spans="1:23" ht="13.15" customHeight="1" x14ac:dyDescent="0.2">
      <c r="A175" s="47" t="s">
        <v>15</v>
      </c>
      <c r="B175" s="47" t="s">
        <v>25</v>
      </c>
      <c r="C175" s="48" t="s">
        <v>26</v>
      </c>
      <c r="D175" s="49">
        <v>65</v>
      </c>
      <c r="E175" s="131"/>
      <c r="F175" s="142"/>
      <c r="G175" s="50" t="str">
        <f t="shared" si="32"/>
        <v>913F-917F</v>
      </c>
      <c r="H175" s="49" t="str">
        <f t="shared" si="43"/>
        <v>913F</v>
      </c>
      <c r="I175" s="49" t="str">
        <f t="shared" si="44"/>
        <v>917F</v>
      </c>
      <c r="J175" s="135"/>
      <c r="K175" s="135"/>
      <c r="L175" s="135"/>
      <c r="M175" s="135"/>
      <c r="N175" s="51" t="s">
        <v>41</v>
      </c>
      <c r="O175" s="55">
        <v>1</v>
      </c>
      <c r="P175" s="52">
        <f t="shared" si="37"/>
        <v>1685.63</v>
      </c>
      <c r="Q175" s="140"/>
      <c r="R175" s="138"/>
      <c r="W175" s="54" t="str">
        <f t="shared" si="38"/>
        <v>mkckdvol -dev IBM.2107-75KYB61 -extpool P1 -cap 32760 -eam rotateexts -sam ese -name ckd_KYB61_#h 913F-917F</v>
      </c>
    </row>
    <row r="176" spans="1:23" ht="13.15" customHeight="1" x14ac:dyDescent="0.2">
      <c r="A176" s="47" t="s">
        <v>15</v>
      </c>
      <c r="B176" s="47" t="s">
        <v>27</v>
      </c>
      <c r="C176" s="48" t="s">
        <v>28</v>
      </c>
      <c r="D176" s="49">
        <v>20</v>
      </c>
      <c r="E176" s="131"/>
      <c r="F176" s="142"/>
      <c r="G176" s="50" t="str">
        <f t="shared" si="32"/>
        <v>9180-9193</v>
      </c>
      <c r="H176" s="49" t="str">
        <f t="shared" si="43"/>
        <v>9180</v>
      </c>
      <c r="I176" s="49" t="str">
        <f t="shared" si="44"/>
        <v>9193</v>
      </c>
      <c r="J176" s="135"/>
      <c r="K176" s="135"/>
      <c r="L176" s="135"/>
      <c r="M176" s="135"/>
      <c r="N176" s="51" t="s">
        <v>41</v>
      </c>
      <c r="O176" s="55">
        <v>1</v>
      </c>
      <c r="P176" s="52">
        <f t="shared" si="37"/>
        <v>52.86</v>
      </c>
      <c r="Q176" s="140"/>
      <c r="R176" s="138"/>
      <c r="W176" s="54" t="str">
        <f t="shared" si="38"/>
        <v>mkckdvol -dev IBM.2107-75KYB61 -extpool P1 -cap 3339 -eam rotateexts -sam ese -name ckd_KYB61_#h 9180-9193</v>
      </c>
    </row>
    <row r="177" spans="1:23" ht="13.15" customHeight="1" x14ac:dyDescent="0.2">
      <c r="A177" s="47" t="s">
        <v>15</v>
      </c>
      <c r="B177" s="47" t="s">
        <v>23</v>
      </c>
      <c r="C177" s="48" t="s">
        <v>24</v>
      </c>
      <c r="D177" s="49">
        <v>39</v>
      </c>
      <c r="E177" s="131"/>
      <c r="F177" s="142"/>
      <c r="G177" s="50" t="str">
        <f t="shared" si="32"/>
        <v>9194-91BA</v>
      </c>
      <c r="H177" s="49" t="str">
        <f t="shared" si="43"/>
        <v>9194</v>
      </c>
      <c r="I177" s="49" t="str">
        <f t="shared" si="44"/>
        <v>91BA</v>
      </c>
      <c r="J177" s="135"/>
      <c r="K177" s="135"/>
      <c r="L177" s="135"/>
      <c r="M177" s="135"/>
      <c r="N177" s="51" t="s">
        <v>41</v>
      </c>
      <c r="O177" s="55">
        <v>1</v>
      </c>
      <c r="P177" s="52">
        <f t="shared" si="37"/>
        <v>2022.76</v>
      </c>
      <c r="Q177" s="140"/>
      <c r="R177" s="138"/>
      <c r="W177" s="54" t="str">
        <f t="shared" si="38"/>
        <v>mkckdvol -dev IBM.2107-75KYB61 -extpool P1 -cap 65520 -eam rotateexts -sam ese -name ckd_KYB61_#h 9194-91BA</v>
      </c>
    </row>
    <row r="178" spans="1:23" ht="13.15" customHeight="1" x14ac:dyDescent="0.2">
      <c r="A178" s="47" t="s">
        <v>15</v>
      </c>
      <c r="B178" s="47" t="s">
        <v>29</v>
      </c>
      <c r="C178" s="48" t="s">
        <v>30</v>
      </c>
      <c r="D178" s="49">
        <v>3</v>
      </c>
      <c r="E178" s="131"/>
      <c r="F178" s="142"/>
      <c r="G178" s="50" t="str">
        <f t="shared" si="32"/>
        <v>91BB-91BD</v>
      </c>
      <c r="H178" s="49" t="str">
        <f t="shared" si="43"/>
        <v>91BB</v>
      </c>
      <c r="I178" s="49" t="str">
        <f t="shared" si="44"/>
        <v>91BD</v>
      </c>
      <c r="J178" s="135"/>
      <c r="K178" s="135"/>
      <c r="L178" s="135"/>
      <c r="M178" s="135"/>
      <c r="N178" s="51" t="s">
        <v>41</v>
      </c>
      <c r="O178" s="55">
        <v>1</v>
      </c>
      <c r="P178" s="52">
        <f t="shared" si="37"/>
        <v>623.78</v>
      </c>
      <c r="Q178" s="140"/>
      <c r="R178" s="138"/>
      <c r="W178" s="54" t="str">
        <f t="shared" si="38"/>
        <v>mkckdvol -dev IBM.2107-75KYB61 -extpool P1 -cap 262668 -eam rotateexts -sam ese -name ckd_KYB61_#h 91BB-91BD</v>
      </c>
    </row>
    <row r="179" spans="1:23" ht="13.15" customHeight="1" x14ac:dyDescent="0.2">
      <c r="A179" s="47" t="s">
        <v>15</v>
      </c>
      <c r="B179" s="47" t="s">
        <v>23</v>
      </c>
      <c r="C179" s="48" t="s">
        <v>24</v>
      </c>
      <c r="D179" s="49">
        <v>12</v>
      </c>
      <c r="E179" s="131"/>
      <c r="F179" s="142"/>
      <c r="G179" s="50" t="str">
        <f t="shared" si="32"/>
        <v>91BE-91C9</v>
      </c>
      <c r="H179" s="49" t="str">
        <f t="shared" si="43"/>
        <v>91BE</v>
      </c>
      <c r="I179" s="49" t="str">
        <f t="shared" si="44"/>
        <v>91C9</v>
      </c>
      <c r="J179" s="135"/>
      <c r="K179" s="135"/>
      <c r="L179" s="135"/>
      <c r="M179" s="135"/>
      <c r="N179" s="51" t="s">
        <v>41</v>
      </c>
      <c r="O179" s="55">
        <v>1</v>
      </c>
      <c r="P179" s="52">
        <f t="shared" si="37"/>
        <v>622.39</v>
      </c>
      <c r="Q179" s="140"/>
      <c r="R179" s="138"/>
      <c r="W179" s="54" t="str">
        <f t="shared" si="38"/>
        <v>mkckdvol -dev IBM.2107-75KYB61 -extpool P1 -cap 65520 -eam rotateexts -sam ese -name ckd_KYB61_#h 91BE-91C9</v>
      </c>
    </row>
    <row r="180" spans="1:23" ht="13.15" customHeight="1" x14ac:dyDescent="0.2">
      <c r="A180" s="47" t="s">
        <v>15</v>
      </c>
      <c r="B180" s="47" t="s">
        <v>29</v>
      </c>
      <c r="C180" s="48" t="s">
        <v>30</v>
      </c>
      <c r="D180" s="49">
        <v>3</v>
      </c>
      <c r="E180" s="131"/>
      <c r="F180" s="142"/>
      <c r="G180" s="50" t="str">
        <f t="shared" si="32"/>
        <v>91CA-91CC</v>
      </c>
      <c r="H180" s="49" t="str">
        <f t="shared" si="43"/>
        <v>91CA</v>
      </c>
      <c r="I180" s="49" t="str">
        <f t="shared" si="44"/>
        <v>91CC</v>
      </c>
      <c r="J180" s="135"/>
      <c r="K180" s="135"/>
      <c r="L180" s="135"/>
      <c r="M180" s="135"/>
      <c r="N180" s="51" t="s">
        <v>41</v>
      </c>
      <c r="O180" s="55">
        <v>1</v>
      </c>
      <c r="P180" s="52">
        <f t="shared" si="37"/>
        <v>623.78</v>
      </c>
      <c r="Q180" s="140"/>
      <c r="R180" s="138"/>
      <c r="W180" s="54" t="str">
        <f t="shared" si="38"/>
        <v>mkckdvol -dev IBM.2107-75KYB61 -extpool P1 -cap 262668 -eam rotateexts -sam ese -name ckd_KYB61_#h 91CA-91CC</v>
      </c>
    </row>
    <row r="181" spans="1:23" s="25" customFormat="1" ht="12.75" customHeight="1" x14ac:dyDescent="0.2">
      <c r="A181" s="26" t="s">
        <v>15</v>
      </c>
      <c r="B181" s="26" t="s">
        <v>23</v>
      </c>
      <c r="C181" s="27" t="s">
        <v>24</v>
      </c>
      <c r="D181" s="28">
        <v>17</v>
      </c>
      <c r="E181" s="23"/>
      <c r="F181" s="30"/>
      <c r="G181" s="31" t="str">
        <f t="shared" si="32"/>
        <v>91CD-91DD</v>
      </c>
      <c r="H181" s="32" t="str">
        <f t="shared" si="43"/>
        <v>91CD</v>
      </c>
      <c r="I181" s="32" t="str">
        <f t="shared" si="44"/>
        <v>91DD</v>
      </c>
      <c r="J181" s="31"/>
      <c r="K181" s="33"/>
      <c r="L181" s="34"/>
      <c r="M181" s="33"/>
      <c r="N181" s="31" t="s">
        <v>41</v>
      </c>
      <c r="O181" s="35">
        <v>1</v>
      </c>
      <c r="P181" s="36">
        <f t="shared" si="37"/>
        <v>881.72</v>
      </c>
      <c r="Q181" s="37"/>
      <c r="R181" s="38"/>
      <c r="W181" s="25" t="str">
        <f t="shared" si="38"/>
        <v>mkckdvol -dev IBM.2107-75KYB61 -extpool P1 -cap 65520 -eam rotateexts -sam ese -name ckd_KYB61_#h 91CD-91DD</v>
      </c>
    </row>
    <row r="182" spans="1:23" x14ac:dyDescent="0.2">
      <c r="A182" s="47" t="s">
        <v>15</v>
      </c>
      <c r="B182" s="47" t="s">
        <v>16</v>
      </c>
      <c r="C182" s="48" t="s">
        <v>17</v>
      </c>
      <c r="D182" s="49">
        <v>1</v>
      </c>
      <c r="E182" s="130">
        <v>222</v>
      </c>
      <c r="F182" s="141" t="str">
        <f>DEC2HEX(HEX2DEC(F172)+1)</f>
        <v>92</v>
      </c>
      <c r="G182" s="50" t="str">
        <f t="shared" si="32"/>
        <v>9200-9200</v>
      </c>
      <c r="H182" s="49" t="str">
        <f>DEC2HEX(HEX2DEC(H172)+256)</f>
        <v>9200</v>
      </c>
      <c r="I182" s="49" t="str">
        <f>DEC2HEX(HEX2DEC(I172)+256)</f>
        <v>9200</v>
      </c>
      <c r="J182" s="133" t="str">
        <f>DEC2HEX(HEX2DEC(J172)+256)</f>
        <v>92E0</v>
      </c>
      <c r="K182" s="133" t="str">
        <f>DEC2HEX(HEX2DEC(K172)+256)</f>
        <v>92FF</v>
      </c>
      <c r="L182" s="133">
        <f>(HEX2DEC(K182)-HEX2DEC(J182))+1</f>
        <v>32</v>
      </c>
      <c r="M182" s="133" t="str">
        <f>DEC2HEX(HEX2DEC(M172)+256)</f>
        <v>920E</v>
      </c>
      <c r="N182" s="51" t="s">
        <v>41</v>
      </c>
      <c r="O182" s="50" t="s">
        <v>22</v>
      </c>
      <c r="P182" s="52">
        <f t="shared" si="37"/>
        <v>0.88</v>
      </c>
      <c r="Q182" s="139">
        <f>SUM(P182:P190)</f>
        <v>7749.35</v>
      </c>
      <c r="R182" s="137" t="s">
        <v>138</v>
      </c>
      <c r="W182" s="54" t="str">
        <f t="shared" si="38"/>
        <v>mkckdvol -dev IBM.2107-75KYB61 -extpool P0 -cap 1113 -eam rotateexts -sam ese -name ckd_KYB61_#h 9200-9200</v>
      </c>
    </row>
    <row r="183" spans="1:23" ht="13.15" customHeight="1" x14ac:dyDescent="0.2">
      <c r="A183" s="47" t="s">
        <v>15</v>
      </c>
      <c r="B183" s="47" t="s">
        <v>18</v>
      </c>
      <c r="C183" s="48" t="s">
        <v>19</v>
      </c>
      <c r="D183" s="49">
        <v>25</v>
      </c>
      <c r="E183" s="131"/>
      <c r="F183" s="142"/>
      <c r="G183" s="50" t="str">
        <f t="shared" si="32"/>
        <v>9201-9219</v>
      </c>
      <c r="H183" s="49" t="str">
        <f t="shared" ref="H183:H191" si="45">DEC2HEX(HEX2DEC(I182)+1)</f>
        <v>9201</v>
      </c>
      <c r="I183" s="49" t="str">
        <f t="shared" ref="I183:I191" si="46">DEC2HEX(HEX2DEC(H183)+D183-1)</f>
        <v>9219</v>
      </c>
      <c r="J183" s="135"/>
      <c r="K183" s="135"/>
      <c r="L183" s="135"/>
      <c r="M183" s="135"/>
      <c r="N183" s="51" t="s">
        <v>41</v>
      </c>
      <c r="O183" s="55">
        <v>0</v>
      </c>
      <c r="P183" s="52">
        <f t="shared" si="37"/>
        <v>198.24</v>
      </c>
      <c r="Q183" s="140"/>
      <c r="R183" s="138"/>
      <c r="W183" s="54" t="str">
        <f t="shared" si="38"/>
        <v>mkckdvol -dev IBM.2107-75KYB61 -extpool P0 -cap 10017 -eam rotateexts -sam ese -name ckd_KYB61_#h 9201-9219</v>
      </c>
    </row>
    <row r="184" spans="1:23" ht="13.15" customHeight="1" x14ac:dyDescent="0.2">
      <c r="A184" s="47" t="s">
        <v>15</v>
      </c>
      <c r="B184" s="47" t="s">
        <v>23</v>
      </c>
      <c r="C184" s="48" t="s">
        <v>24</v>
      </c>
      <c r="D184" s="49">
        <v>37</v>
      </c>
      <c r="E184" s="131"/>
      <c r="F184" s="142"/>
      <c r="G184" s="50" t="str">
        <f t="shared" si="32"/>
        <v>921A-923E</v>
      </c>
      <c r="H184" s="49" t="str">
        <f t="shared" si="45"/>
        <v>921A</v>
      </c>
      <c r="I184" s="49" t="str">
        <f t="shared" si="46"/>
        <v>923E</v>
      </c>
      <c r="J184" s="135"/>
      <c r="K184" s="135"/>
      <c r="L184" s="135"/>
      <c r="M184" s="135"/>
      <c r="N184" s="51" t="s">
        <v>41</v>
      </c>
      <c r="O184" s="55">
        <v>0</v>
      </c>
      <c r="P184" s="52">
        <f t="shared" si="37"/>
        <v>1919.03</v>
      </c>
      <c r="Q184" s="140"/>
      <c r="R184" s="138"/>
      <c r="W184" s="54" t="str">
        <f t="shared" si="38"/>
        <v>mkckdvol -dev IBM.2107-75KYB61 -extpool P0 -cap 65520 -eam rotateexts -sam ese -name ckd_KYB61_#h 921A-923E</v>
      </c>
    </row>
    <row r="185" spans="1:23" ht="13.15" customHeight="1" x14ac:dyDescent="0.2">
      <c r="A185" s="47" t="s">
        <v>15</v>
      </c>
      <c r="B185" s="47" t="s">
        <v>25</v>
      </c>
      <c r="C185" s="48" t="s">
        <v>26</v>
      </c>
      <c r="D185" s="49">
        <v>65</v>
      </c>
      <c r="E185" s="131"/>
      <c r="F185" s="142"/>
      <c r="G185" s="50" t="str">
        <f t="shared" si="32"/>
        <v>923F-927F</v>
      </c>
      <c r="H185" s="49" t="str">
        <f t="shared" si="45"/>
        <v>923F</v>
      </c>
      <c r="I185" s="49" t="str">
        <f t="shared" si="46"/>
        <v>927F</v>
      </c>
      <c r="J185" s="135"/>
      <c r="K185" s="135"/>
      <c r="L185" s="135"/>
      <c r="M185" s="135"/>
      <c r="N185" s="51" t="s">
        <v>41</v>
      </c>
      <c r="O185" s="55">
        <v>0</v>
      </c>
      <c r="P185" s="52">
        <f t="shared" si="37"/>
        <v>1685.63</v>
      </c>
      <c r="Q185" s="140"/>
      <c r="R185" s="138"/>
      <c r="W185" s="54" t="str">
        <f t="shared" si="38"/>
        <v>mkckdvol -dev IBM.2107-75KYB61 -extpool P0 -cap 32760 -eam rotateexts -sam ese -name ckd_KYB61_#h 923F-927F</v>
      </c>
    </row>
    <row r="186" spans="1:23" ht="13.15" customHeight="1" x14ac:dyDescent="0.2">
      <c r="A186" s="47" t="s">
        <v>15</v>
      </c>
      <c r="B186" s="47" t="s">
        <v>27</v>
      </c>
      <c r="C186" s="48" t="s">
        <v>28</v>
      </c>
      <c r="D186" s="49">
        <v>20</v>
      </c>
      <c r="E186" s="131"/>
      <c r="F186" s="142"/>
      <c r="G186" s="50" t="str">
        <f t="shared" si="32"/>
        <v>9280-9293</v>
      </c>
      <c r="H186" s="49" t="str">
        <f t="shared" si="45"/>
        <v>9280</v>
      </c>
      <c r="I186" s="49" t="str">
        <f t="shared" si="46"/>
        <v>9293</v>
      </c>
      <c r="J186" s="135"/>
      <c r="K186" s="135"/>
      <c r="L186" s="135"/>
      <c r="M186" s="135"/>
      <c r="N186" s="51" t="s">
        <v>41</v>
      </c>
      <c r="O186" s="55">
        <v>0</v>
      </c>
      <c r="P186" s="52">
        <f t="shared" si="37"/>
        <v>52.86</v>
      </c>
      <c r="Q186" s="140"/>
      <c r="R186" s="138"/>
      <c r="W186" s="54" t="str">
        <f t="shared" si="38"/>
        <v>mkckdvol -dev IBM.2107-75KYB61 -extpool P0 -cap 3339 -eam rotateexts -sam ese -name ckd_KYB61_#h 9280-9293</v>
      </c>
    </row>
    <row r="187" spans="1:23" ht="13.15" customHeight="1" x14ac:dyDescent="0.2">
      <c r="A187" s="47" t="s">
        <v>15</v>
      </c>
      <c r="B187" s="47" t="s">
        <v>23</v>
      </c>
      <c r="C187" s="48" t="s">
        <v>24</v>
      </c>
      <c r="D187" s="49">
        <v>39</v>
      </c>
      <c r="E187" s="131"/>
      <c r="F187" s="142"/>
      <c r="G187" s="50" t="str">
        <f t="shared" si="32"/>
        <v>9294-92BA</v>
      </c>
      <c r="H187" s="49" t="str">
        <f t="shared" si="45"/>
        <v>9294</v>
      </c>
      <c r="I187" s="49" t="str">
        <f t="shared" si="46"/>
        <v>92BA</v>
      </c>
      <c r="J187" s="135"/>
      <c r="K187" s="135"/>
      <c r="L187" s="135"/>
      <c r="M187" s="135"/>
      <c r="N187" s="51" t="s">
        <v>41</v>
      </c>
      <c r="O187" s="55">
        <v>0</v>
      </c>
      <c r="P187" s="52">
        <f t="shared" si="37"/>
        <v>2022.76</v>
      </c>
      <c r="Q187" s="140"/>
      <c r="R187" s="138"/>
      <c r="W187" s="54" t="str">
        <f t="shared" si="38"/>
        <v>mkckdvol -dev IBM.2107-75KYB61 -extpool P0 -cap 65520 -eam rotateexts -sam ese -name ckd_KYB61_#h 9294-92BA</v>
      </c>
    </row>
    <row r="188" spans="1:23" ht="13.15" customHeight="1" x14ac:dyDescent="0.2">
      <c r="A188" s="47" t="s">
        <v>15</v>
      </c>
      <c r="B188" s="47" t="s">
        <v>29</v>
      </c>
      <c r="C188" s="48" t="s">
        <v>30</v>
      </c>
      <c r="D188" s="49">
        <v>3</v>
      </c>
      <c r="E188" s="131"/>
      <c r="F188" s="142"/>
      <c r="G188" s="50" t="str">
        <f t="shared" si="32"/>
        <v>92BB-92BD</v>
      </c>
      <c r="H188" s="49" t="str">
        <f t="shared" si="45"/>
        <v>92BB</v>
      </c>
      <c r="I188" s="49" t="str">
        <f t="shared" si="46"/>
        <v>92BD</v>
      </c>
      <c r="J188" s="135"/>
      <c r="K188" s="135"/>
      <c r="L188" s="135"/>
      <c r="M188" s="135"/>
      <c r="N188" s="51" t="s">
        <v>41</v>
      </c>
      <c r="O188" s="55">
        <v>0</v>
      </c>
      <c r="P188" s="52">
        <f t="shared" si="37"/>
        <v>623.78</v>
      </c>
      <c r="Q188" s="140"/>
      <c r="R188" s="138"/>
      <c r="W188" s="54" t="str">
        <f t="shared" si="38"/>
        <v>mkckdvol -dev IBM.2107-75KYB61 -extpool P0 -cap 262668 -eam rotateexts -sam ese -name ckd_KYB61_#h 92BB-92BD</v>
      </c>
    </row>
    <row r="189" spans="1:23" ht="13.15" customHeight="1" x14ac:dyDescent="0.2">
      <c r="A189" s="47" t="s">
        <v>15</v>
      </c>
      <c r="B189" s="47" t="s">
        <v>23</v>
      </c>
      <c r="C189" s="48" t="s">
        <v>24</v>
      </c>
      <c r="D189" s="49">
        <v>12</v>
      </c>
      <c r="E189" s="131"/>
      <c r="F189" s="142"/>
      <c r="G189" s="50" t="str">
        <f t="shared" si="32"/>
        <v>92BE-92C9</v>
      </c>
      <c r="H189" s="49" t="str">
        <f t="shared" si="45"/>
        <v>92BE</v>
      </c>
      <c r="I189" s="49" t="str">
        <f t="shared" si="46"/>
        <v>92C9</v>
      </c>
      <c r="J189" s="135"/>
      <c r="K189" s="135"/>
      <c r="L189" s="135"/>
      <c r="M189" s="135"/>
      <c r="N189" s="51" t="s">
        <v>41</v>
      </c>
      <c r="O189" s="55">
        <v>0</v>
      </c>
      <c r="P189" s="52">
        <f t="shared" si="37"/>
        <v>622.39</v>
      </c>
      <c r="Q189" s="140"/>
      <c r="R189" s="138"/>
      <c r="W189" s="54" t="str">
        <f t="shared" si="38"/>
        <v>mkckdvol -dev IBM.2107-75KYB61 -extpool P0 -cap 65520 -eam rotateexts -sam ese -name ckd_KYB61_#h 92BE-92C9</v>
      </c>
    </row>
    <row r="190" spans="1:23" ht="13.15" customHeight="1" x14ac:dyDescent="0.2">
      <c r="A190" s="47" t="s">
        <v>15</v>
      </c>
      <c r="B190" s="47" t="s">
        <v>29</v>
      </c>
      <c r="C190" s="48" t="s">
        <v>30</v>
      </c>
      <c r="D190" s="49">
        <v>3</v>
      </c>
      <c r="E190" s="131"/>
      <c r="F190" s="142"/>
      <c r="G190" s="50" t="str">
        <f t="shared" si="32"/>
        <v>92CA-92CC</v>
      </c>
      <c r="H190" s="49" t="str">
        <f t="shared" si="45"/>
        <v>92CA</v>
      </c>
      <c r="I190" s="49" t="str">
        <f t="shared" si="46"/>
        <v>92CC</v>
      </c>
      <c r="J190" s="135"/>
      <c r="K190" s="135"/>
      <c r="L190" s="135"/>
      <c r="M190" s="135"/>
      <c r="N190" s="51" t="s">
        <v>41</v>
      </c>
      <c r="O190" s="55">
        <v>0</v>
      </c>
      <c r="P190" s="52">
        <f t="shared" si="37"/>
        <v>623.78</v>
      </c>
      <c r="Q190" s="140"/>
      <c r="R190" s="138"/>
      <c r="W190" s="54" t="str">
        <f t="shared" si="38"/>
        <v>mkckdvol -dev IBM.2107-75KYB61 -extpool P0 -cap 262668 -eam rotateexts -sam ese -name ckd_KYB61_#h 92CA-92CC</v>
      </c>
    </row>
    <row r="191" spans="1:23" s="25" customFormat="1" ht="12.75" customHeight="1" x14ac:dyDescent="0.2">
      <c r="A191" s="26" t="s">
        <v>15</v>
      </c>
      <c r="B191" s="26" t="s">
        <v>23</v>
      </c>
      <c r="C191" s="27" t="s">
        <v>24</v>
      </c>
      <c r="D191" s="28">
        <v>17</v>
      </c>
      <c r="E191" s="23"/>
      <c r="F191" s="30"/>
      <c r="G191" s="31" t="str">
        <f t="shared" si="32"/>
        <v>92CD-92DD</v>
      </c>
      <c r="H191" s="32" t="str">
        <f t="shared" si="45"/>
        <v>92CD</v>
      </c>
      <c r="I191" s="32" t="str">
        <f t="shared" si="46"/>
        <v>92DD</v>
      </c>
      <c r="J191" s="31"/>
      <c r="K191" s="33"/>
      <c r="L191" s="34"/>
      <c r="M191" s="33"/>
      <c r="N191" s="31" t="s">
        <v>41</v>
      </c>
      <c r="O191" s="35">
        <v>0</v>
      </c>
      <c r="P191" s="36">
        <f t="shared" si="37"/>
        <v>881.72</v>
      </c>
      <c r="Q191" s="37"/>
      <c r="R191" s="38"/>
      <c r="W191" s="25" t="str">
        <f t="shared" si="38"/>
        <v>mkckdvol -dev IBM.2107-75KYB61 -extpool P0 -cap 65520 -eam rotateexts -sam ese -name ckd_KYB61_#h 92CD-92DD</v>
      </c>
    </row>
    <row r="192" spans="1:23" x14ac:dyDescent="0.2">
      <c r="A192" s="47" t="s">
        <v>15</v>
      </c>
      <c r="B192" s="47" t="s">
        <v>16</v>
      </c>
      <c r="C192" s="48" t="s">
        <v>17</v>
      </c>
      <c r="D192" s="49">
        <v>1</v>
      </c>
      <c r="E192" s="130">
        <v>222</v>
      </c>
      <c r="F192" s="141" t="str">
        <f>DEC2HEX(HEX2DEC(F182)+1)</f>
        <v>93</v>
      </c>
      <c r="G192" s="50" t="str">
        <f t="shared" si="32"/>
        <v>9300-9300</v>
      </c>
      <c r="H192" s="49" t="str">
        <f>DEC2HEX(HEX2DEC(H182)+256)</f>
        <v>9300</v>
      </c>
      <c r="I192" s="49" t="str">
        <f>DEC2HEX(HEX2DEC(I182)+256)</f>
        <v>9300</v>
      </c>
      <c r="J192" s="133" t="str">
        <f>DEC2HEX(HEX2DEC(J182)+256)</f>
        <v>93E0</v>
      </c>
      <c r="K192" s="133" t="str">
        <f>DEC2HEX(HEX2DEC(K182)+256)</f>
        <v>93FF</v>
      </c>
      <c r="L192" s="133">
        <f>(HEX2DEC(K192)-HEX2DEC(J192))+1</f>
        <v>32</v>
      </c>
      <c r="M192" s="133" t="str">
        <f>DEC2HEX(HEX2DEC(M182)+256)</f>
        <v>930E</v>
      </c>
      <c r="N192" s="51" t="s">
        <v>41</v>
      </c>
      <c r="O192" s="50" t="s">
        <v>16</v>
      </c>
      <c r="P192" s="52">
        <f t="shared" si="37"/>
        <v>0.88</v>
      </c>
      <c r="Q192" s="139">
        <f>SUM(P192:P200)</f>
        <v>7749.35</v>
      </c>
      <c r="R192" s="137" t="s">
        <v>138</v>
      </c>
      <c r="W192" s="54" t="str">
        <f t="shared" si="38"/>
        <v>mkckdvol -dev IBM.2107-75KYB61 -extpool P1 -cap 1113 -eam rotateexts -sam ese -name ckd_KYB61_#h 9300-9300</v>
      </c>
    </row>
    <row r="193" spans="1:23" ht="13.15" customHeight="1" x14ac:dyDescent="0.2">
      <c r="A193" s="47" t="s">
        <v>15</v>
      </c>
      <c r="B193" s="47" t="s">
        <v>18</v>
      </c>
      <c r="C193" s="48" t="s">
        <v>19</v>
      </c>
      <c r="D193" s="49">
        <v>25</v>
      </c>
      <c r="E193" s="131"/>
      <c r="F193" s="142"/>
      <c r="G193" s="50" t="str">
        <f t="shared" si="32"/>
        <v>9301-9319</v>
      </c>
      <c r="H193" s="49" t="str">
        <f t="shared" ref="H193:H201" si="47">DEC2HEX(HEX2DEC(I192)+1)</f>
        <v>9301</v>
      </c>
      <c r="I193" s="49" t="str">
        <f t="shared" ref="I193:I201" si="48">DEC2HEX(HEX2DEC(H193)+D193-1)</f>
        <v>9319</v>
      </c>
      <c r="J193" s="135"/>
      <c r="K193" s="135"/>
      <c r="L193" s="135"/>
      <c r="M193" s="135"/>
      <c r="N193" s="51" t="s">
        <v>41</v>
      </c>
      <c r="O193" s="55">
        <v>1</v>
      </c>
      <c r="P193" s="52">
        <f t="shared" si="37"/>
        <v>198.24</v>
      </c>
      <c r="Q193" s="140"/>
      <c r="R193" s="138"/>
      <c r="W193" s="54" t="str">
        <f t="shared" si="38"/>
        <v>mkckdvol -dev IBM.2107-75KYB61 -extpool P1 -cap 10017 -eam rotateexts -sam ese -name ckd_KYB61_#h 9301-9319</v>
      </c>
    </row>
    <row r="194" spans="1:23" ht="13.15" customHeight="1" x14ac:dyDescent="0.2">
      <c r="A194" s="47" t="s">
        <v>15</v>
      </c>
      <c r="B194" s="47" t="s">
        <v>23</v>
      </c>
      <c r="C194" s="48" t="s">
        <v>24</v>
      </c>
      <c r="D194" s="49">
        <v>37</v>
      </c>
      <c r="E194" s="131"/>
      <c r="F194" s="142"/>
      <c r="G194" s="50" t="str">
        <f t="shared" ref="G194:G257" si="49">CONCATENATE(H194,"-",I194)</f>
        <v>931A-933E</v>
      </c>
      <c r="H194" s="49" t="str">
        <f t="shared" si="47"/>
        <v>931A</v>
      </c>
      <c r="I194" s="49" t="str">
        <f t="shared" si="48"/>
        <v>933E</v>
      </c>
      <c r="J194" s="135"/>
      <c r="K194" s="135"/>
      <c r="L194" s="135"/>
      <c r="M194" s="135"/>
      <c r="N194" s="51" t="s">
        <v>41</v>
      </c>
      <c r="O194" s="55">
        <v>1</v>
      </c>
      <c r="P194" s="52">
        <f t="shared" si="37"/>
        <v>1919.03</v>
      </c>
      <c r="Q194" s="140"/>
      <c r="R194" s="138"/>
      <c r="W194" s="54" t="str">
        <f t="shared" si="38"/>
        <v>mkckdvol -dev IBM.2107-75KYB61 -extpool P1 -cap 65520 -eam rotateexts -sam ese -name ckd_KYB61_#h 931A-933E</v>
      </c>
    </row>
    <row r="195" spans="1:23" ht="13.15" customHeight="1" x14ac:dyDescent="0.2">
      <c r="A195" s="47" t="s">
        <v>15</v>
      </c>
      <c r="B195" s="47" t="s">
        <v>25</v>
      </c>
      <c r="C195" s="48" t="s">
        <v>26</v>
      </c>
      <c r="D195" s="49">
        <v>65</v>
      </c>
      <c r="E195" s="131"/>
      <c r="F195" s="142"/>
      <c r="G195" s="50" t="str">
        <f t="shared" si="49"/>
        <v>933F-937F</v>
      </c>
      <c r="H195" s="49" t="str">
        <f t="shared" si="47"/>
        <v>933F</v>
      </c>
      <c r="I195" s="49" t="str">
        <f t="shared" si="48"/>
        <v>937F</v>
      </c>
      <c r="J195" s="135"/>
      <c r="K195" s="135"/>
      <c r="L195" s="135"/>
      <c r="M195" s="135"/>
      <c r="N195" s="51" t="s">
        <v>41</v>
      </c>
      <c r="O195" s="55">
        <v>1</v>
      </c>
      <c r="P195" s="52">
        <f t="shared" si="37"/>
        <v>1685.63</v>
      </c>
      <c r="Q195" s="140"/>
      <c r="R195" s="138"/>
      <c r="W195" s="54" t="str">
        <f t="shared" si="38"/>
        <v>mkckdvol -dev IBM.2107-75KYB61 -extpool P1 -cap 32760 -eam rotateexts -sam ese -name ckd_KYB61_#h 933F-937F</v>
      </c>
    </row>
    <row r="196" spans="1:23" ht="13.15" customHeight="1" x14ac:dyDescent="0.2">
      <c r="A196" s="47" t="s">
        <v>15</v>
      </c>
      <c r="B196" s="47" t="s">
        <v>27</v>
      </c>
      <c r="C196" s="48" t="s">
        <v>28</v>
      </c>
      <c r="D196" s="49">
        <v>20</v>
      </c>
      <c r="E196" s="131"/>
      <c r="F196" s="142"/>
      <c r="G196" s="50" t="str">
        <f t="shared" si="49"/>
        <v>9380-9393</v>
      </c>
      <c r="H196" s="49" t="str">
        <f t="shared" si="47"/>
        <v>9380</v>
      </c>
      <c r="I196" s="49" t="str">
        <f t="shared" si="48"/>
        <v>9393</v>
      </c>
      <c r="J196" s="135"/>
      <c r="K196" s="135"/>
      <c r="L196" s="135"/>
      <c r="M196" s="135"/>
      <c r="N196" s="51" t="s">
        <v>41</v>
      </c>
      <c r="O196" s="55">
        <v>1</v>
      </c>
      <c r="P196" s="52">
        <f t="shared" si="37"/>
        <v>52.86</v>
      </c>
      <c r="Q196" s="140"/>
      <c r="R196" s="138"/>
      <c r="W196" s="54" t="str">
        <f t="shared" si="38"/>
        <v>mkckdvol -dev IBM.2107-75KYB61 -extpool P1 -cap 3339 -eam rotateexts -sam ese -name ckd_KYB61_#h 9380-9393</v>
      </c>
    </row>
    <row r="197" spans="1:23" ht="13.15" customHeight="1" x14ac:dyDescent="0.2">
      <c r="A197" s="47" t="s">
        <v>15</v>
      </c>
      <c r="B197" s="47" t="s">
        <v>23</v>
      </c>
      <c r="C197" s="48" t="s">
        <v>24</v>
      </c>
      <c r="D197" s="49">
        <v>39</v>
      </c>
      <c r="E197" s="131"/>
      <c r="F197" s="142"/>
      <c r="G197" s="50" t="str">
        <f t="shared" si="49"/>
        <v>9394-93BA</v>
      </c>
      <c r="H197" s="49" t="str">
        <f t="shared" si="47"/>
        <v>9394</v>
      </c>
      <c r="I197" s="49" t="str">
        <f t="shared" si="48"/>
        <v>93BA</v>
      </c>
      <c r="J197" s="135"/>
      <c r="K197" s="135"/>
      <c r="L197" s="135"/>
      <c r="M197" s="135"/>
      <c r="N197" s="51" t="s">
        <v>41</v>
      </c>
      <c r="O197" s="55">
        <v>1</v>
      </c>
      <c r="P197" s="52">
        <f t="shared" si="37"/>
        <v>2022.76</v>
      </c>
      <c r="Q197" s="140"/>
      <c r="R197" s="138"/>
      <c r="W197" s="54" t="str">
        <f t="shared" si="38"/>
        <v>mkckdvol -dev IBM.2107-75KYB61 -extpool P1 -cap 65520 -eam rotateexts -sam ese -name ckd_KYB61_#h 9394-93BA</v>
      </c>
    </row>
    <row r="198" spans="1:23" ht="13.15" customHeight="1" x14ac:dyDescent="0.2">
      <c r="A198" s="47" t="s">
        <v>15</v>
      </c>
      <c r="B198" s="47" t="s">
        <v>29</v>
      </c>
      <c r="C198" s="48" t="s">
        <v>30</v>
      </c>
      <c r="D198" s="49">
        <v>3</v>
      </c>
      <c r="E198" s="131"/>
      <c r="F198" s="142"/>
      <c r="G198" s="50" t="str">
        <f t="shared" si="49"/>
        <v>93BB-93BD</v>
      </c>
      <c r="H198" s="49" t="str">
        <f t="shared" si="47"/>
        <v>93BB</v>
      </c>
      <c r="I198" s="49" t="str">
        <f t="shared" si="48"/>
        <v>93BD</v>
      </c>
      <c r="J198" s="135"/>
      <c r="K198" s="135"/>
      <c r="L198" s="135"/>
      <c r="M198" s="135"/>
      <c r="N198" s="51" t="s">
        <v>41</v>
      </c>
      <c r="O198" s="55">
        <v>1</v>
      </c>
      <c r="P198" s="52">
        <f t="shared" si="37"/>
        <v>623.78</v>
      </c>
      <c r="Q198" s="140"/>
      <c r="R198" s="138"/>
      <c r="W198" s="54" t="str">
        <f t="shared" si="38"/>
        <v>mkckdvol -dev IBM.2107-75KYB61 -extpool P1 -cap 262668 -eam rotateexts -sam ese -name ckd_KYB61_#h 93BB-93BD</v>
      </c>
    </row>
    <row r="199" spans="1:23" ht="13.15" customHeight="1" x14ac:dyDescent="0.2">
      <c r="A199" s="47" t="s">
        <v>15</v>
      </c>
      <c r="B199" s="47" t="s">
        <v>23</v>
      </c>
      <c r="C199" s="48" t="s">
        <v>24</v>
      </c>
      <c r="D199" s="49">
        <v>12</v>
      </c>
      <c r="E199" s="131"/>
      <c r="F199" s="142"/>
      <c r="G199" s="50" t="str">
        <f t="shared" si="49"/>
        <v>93BE-93C9</v>
      </c>
      <c r="H199" s="49" t="str">
        <f t="shared" si="47"/>
        <v>93BE</v>
      </c>
      <c r="I199" s="49" t="str">
        <f t="shared" si="48"/>
        <v>93C9</v>
      </c>
      <c r="J199" s="135"/>
      <c r="K199" s="135"/>
      <c r="L199" s="135"/>
      <c r="M199" s="135"/>
      <c r="N199" s="51" t="s">
        <v>41</v>
      </c>
      <c r="O199" s="55">
        <v>1</v>
      </c>
      <c r="P199" s="52">
        <f t="shared" si="37"/>
        <v>622.39</v>
      </c>
      <c r="Q199" s="140"/>
      <c r="R199" s="138"/>
      <c r="W199" s="54" t="str">
        <f t="shared" si="38"/>
        <v>mkckdvol -dev IBM.2107-75KYB61 -extpool P1 -cap 65520 -eam rotateexts -sam ese -name ckd_KYB61_#h 93BE-93C9</v>
      </c>
    </row>
    <row r="200" spans="1:23" ht="13.15" customHeight="1" x14ac:dyDescent="0.2">
      <c r="A200" s="47" t="s">
        <v>15</v>
      </c>
      <c r="B200" s="47" t="s">
        <v>29</v>
      </c>
      <c r="C200" s="48" t="s">
        <v>30</v>
      </c>
      <c r="D200" s="49">
        <v>3</v>
      </c>
      <c r="E200" s="131"/>
      <c r="F200" s="142"/>
      <c r="G200" s="50" t="str">
        <f t="shared" si="49"/>
        <v>93CA-93CC</v>
      </c>
      <c r="H200" s="49" t="str">
        <f t="shared" si="47"/>
        <v>93CA</v>
      </c>
      <c r="I200" s="49" t="str">
        <f t="shared" si="48"/>
        <v>93CC</v>
      </c>
      <c r="J200" s="135"/>
      <c r="K200" s="135"/>
      <c r="L200" s="135"/>
      <c r="M200" s="135"/>
      <c r="N200" s="51" t="s">
        <v>41</v>
      </c>
      <c r="O200" s="55">
        <v>1</v>
      </c>
      <c r="P200" s="52">
        <f t="shared" si="37"/>
        <v>623.78</v>
      </c>
      <c r="Q200" s="140"/>
      <c r="R200" s="138"/>
      <c r="W200" s="54" t="str">
        <f t="shared" si="38"/>
        <v>mkckdvol -dev IBM.2107-75KYB61 -extpool P1 -cap 262668 -eam rotateexts -sam ese -name ckd_KYB61_#h 93CA-93CC</v>
      </c>
    </row>
    <row r="201" spans="1:23" s="25" customFormat="1" ht="12.75" customHeight="1" x14ac:dyDescent="0.2">
      <c r="A201" s="26" t="s">
        <v>15</v>
      </c>
      <c r="B201" s="26" t="s">
        <v>23</v>
      </c>
      <c r="C201" s="27" t="s">
        <v>24</v>
      </c>
      <c r="D201" s="28">
        <v>17</v>
      </c>
      <c r="E201" s="23"/>
      <c r="F201" s="30"/>
      <c r="G201" s="31" t="str">
        <f t="shared" si="49"/>
        <v>93CD-93DD</v>
      </c>
      <c r="H201" s="32" t="str">
        <f t="shared" si="47"/>
        <v>93CD</v>
      </c>
      <c r="I201" s="32" t="str">
        <f t="shared" si="48"/>
        <v>93DD</v>
      </c>
      <c r="J201" s="31"/>
      <c r="K201" s="33"/>
      <c r="L201" s="34"/>
      <c r="M201" s="33"/>
      <c r="N201" s="31" t="s">
        <v>41</v>
      </c>
      <c r="O201" s="35">
        <v>1</v>
      </c>
      <c r="P201" s="36">
        <f t="shared" si="37"/>
        <v>881.72</v>
      </c>
      <c r="Q201" s="37"/>
      <c r="R201" s="38"/>
      <c r="W201" s="25" t="str">
        <f t="shared" si="38"/>
        <v>mkckdvol -dev IBM.2107-75KYB61 -extpool P1 -cap 65520 -eam rotateexts -sam ese -name ckd_KYB61_#h 93CD-93DD</v>
      </c>
    </row>
    <row r="202" spans="1:23" x14ac:dyDescent="0.2">
      <c r="A202" s="47" t="s">
        <v>15</v>
      </c>
      <c r="B202" s="47" t="s">
        <v>16</v>
      </c>
      <c r="C202" s="48" t="s">
        <v>17</v>
      </c>
      <c r="D202" s="49">
        <v>1</v>
      </c>
      <c r="E202" s="130">
        <v>222</v>
      </c>
      <c r="F202" s="141" t="str">
        <f>DEC2HEX(HEX2DEC(F192)+1)</f>
        <v>94</v>
      </c>
      <c r="G202" s="50" t="str">
        <f t="shared" si="49"/>
        <v>9400-9400</v>
      </c>
      <c r="H202" s="49" t="str">
        <f>DEC2HEX(HEX2DEC(H192)+256)</f>
        <v>9400</v>
      </c>
      <c r="I202" s="49" t="str">
        <f>DEC2HEX(HEX2DEC(I192)+256)</f>
        <v>9400</v>
      </c>
      <c r="J202" s="133" t="str">
        <f>DEC2HEX(HEX2DEC(J192)+256)</f>
        <v>94E0</v>
      </c>
      <c r="K202" s="133" t="str">
        <f>DEC2HEX(HEX2DEC(K192)+256)</f>
        <v>94FF</v>
      </c>
      <c r="L202" s="133">
        <f>(HEX2DEC(K202)-HEX2DEC(J202))+1</f>
        <v>32</v>
      </c>
      <c r="M202" s="133" t="str">
        <f>DEC2HEX(HEX2DEC(M192)+256)</f>
        <v>940E</v>
      </c>
      <c r="N202" s="51" t="s">
        <v>41</v>
      </c>
      <c r="O202" s="50" t="s">
        <v>22</v>
      </c>
      <c r="P202" s="52">
        <f t="shared" si="37"/>
        <v>0.88</v>
      </c>
      <c r="Q202" s="139">
        <f>SUM(P202:P210)</f>
        <v>7749.35</v>
      </c>
      <c r="R202" s="137" t="s">
        <v>138</v>
      </c>
      <c r="W202" s="54" t="str">
        <f t="shared" si="38"/>
        <v>mkckdvol -dev IBM.2107-75KYB61 -extpool P0 -cap 1113 -eam rotateexts -sam ese -name ckd_KYB61_#h 9400-9400</v>
      </c>
    </row>
    <row r="203" spans="1:23" ht="13.15" customHeight="1" x14ac:dyDescent="0.2">
      <c r="A203" s="47" t="s">
        <v>15</v>
      </c>
      <c r="B203" s="47" t="s">
        <v>18</v>
      </c>
      <c r="C203" s="48" t="s">
        <v>19</v>
      </c>
      <c r="D203" s="49">
        <v>25</v>
      </c>
      <c r="E203" s="131"/>
      <c r="F203" s="142"/>
      <c r="G203" s="50" t="str">
        <f t="shared" si="49"/>
        <v>9401-9419</v>
      </c>
      <c r="H203" s="49" t="str">
        <f t="shared" ref="H203:H211" si="50">DEC2HEX(HEX2DEC(I202)+1)</f>
        <v>9401</v>
      </c>
      <c r="I203" s="49" t="str">
        <f t="shared" ref="I203:I211" si="51">DEC2HEX(HEX2DEC(H203)+D203-1)</f>
        <v>9419</v>
      </c>
      <c r="J203" s="135"/>
      <c r="K203" s="135"/>
      <c r="L203" s="135"/>
      <c r="M203" s="135"/>
      <c r="N203" s="51" t="s">
        <v>41</v>
      </c>
      <c r="O203" s="55">
        <v>0</v>
      </c>
      <c r="P203" s="52">
        <f t="shared" si="37"/>
        <v>198.24</v>
      </c>
      <c r="Q203" s="140"/>
      <c r="R203" s="138"/>
      <c r="W203" s="54" t="str">
        <f t="shared" si="38"/>
        <v>mkckdvol -dev IBM.2107-75KYB61 -extpool P0 -cap 10017 -eam rotateexts -sam ese -name ckd_KYB61_#h 9401-9419</v>
      </c>
    </row>
    <row r="204" spans="1:23" ht="13.15" customHeight="1" x14ac:dyDescent="0.2">
      <c r="A204" s="47" t="s">
        <v>15</v>
      </c>
      <c r="B204" s="47" t="s">
        <v>23</v>
      </c>
      <c r="C204" s="48" t="s">
        <v>24</v>
      </c>
      <c r="D204" s="49">
        <v>37</v>
      </c>
      <c r="E204" s="131"/>
      <c r="F204" s="142"/>
      <c r="G204" s="50" t="str">
        <f t="shared" si="49"/>
        <v>941A-943E</v>
      </c>
      <c r="H204" s="49" t="str">
        <f t="shared" si="50"/>
        <v>941A</v>
      </c>
      <c r="I204" s="49" t="str">
        <f t="shared" si="51"/>
        <v>943E</v>
      </c>
      <c r="J204" s="135"/>
      <c r="K204" s="135"/>
      <c r="L204" s="135"/>
      <c r="M204" s="135"/>
      <c r="N204" s="51" t="s">
        <v>41</v>
      </c>
      <c r="O204" s="55">
        <v>0</v>
      </c>
      <c r="P204" s="52">
        <f t="shared" si="37"/>
        <v>1919.03</v>
      </c>
      <c r="Q204" s="140"/>
      <c r="R204" s="138"/>
      <c r="W204" s="54" t="str">
        <f t="shared" si="38"/>
        <v>mkckdvol -dev IBM.2107-75KYB61 -extpool P0 -cap 65520 -eam rotateexts -sam ese -name ckd_KYB61_#h 941A-943E</v>
      </c>
    </row>
    <row r="205" spans="1:23" ht="13.15" customHeight="1" x14ac:dyDescent="0.2">
      <c r="A205" s="47" t="s">
        <v>15</v>
      </c>
      <c r="B205" s="47" t="s">
        <v>25</v>
      </c>
      <c r="C205" s="48" t="s">
        <v>26</v>
      </c>
      <c r="D205" s="49">
        <v>65</v>
      </c>
      <c r="E205" s="131"/>
      <c r="F205" s="142"/>
      <c r="G205" s="50" t="str">
        <f t="shared" si="49"/>
        <v>943F-947F</v>
      </c>
      <c r="H205" s="49" t="str">
        <f t="shared" si="50"/>
        <v>943F</v>
      </c>
      <c r="I205" s="49" t="str">
        <f t="shared" si="51"/>
        <v>947F</v>
      </c>
      <c r="J205" s="135"/>
      <c r="K205" s="135"/>
      <c r="L205" s="135"/>
      <c r="M205" s="135"/>
      <c r="N205" s="51" t="s">
        <v>41</v>
      </c>
      <c r="O205" s="55">
        <v>0</v>
      </c>
      <c r="P205" s="52">
        <f t="shared" si="37"/>
        <v>1685.63</v>
      </c>
      <c r="Q205" s="140"/>
      <c r="R205" s="138"/>
      <c r="W205" s="54" t="str">
        <f t="shared" si="38"/>
        <v>mkckdvol -dev IBM.2107-75KYB61 -extpool P0 -cap 32760 -eam rotateexts -sam ese -name ckd_KYB61_#h 943F-947F</v>
      </c>
    </row>
    <row r="206" spans="1:23" ht="13.15" customHeight="1" x14ac:dyDescent="0.2">
      <c r="A206" s="47" t="s">
        <v>15</v>
      </c>
      <c r="B206" s="47" t="s">
        <v>27</v>
      </c>
      <c r="C206" s="48" t="s">
        <v>28</v>
      </c>
      <c r="D206" s="49">
        <v>20</v>
      </c>
      <c r="E206" s="131"/>
      <c r="F206" s="142"/>
      <c r="G206" s="50" t="str">
        <f t="shared" si="49"/>
        <v>9480-9493</v>
      </c>
      <c r="H206" s="49" t="str">
        <f t="shared" si="50"/>
        <v>9480</v>
      </c>
      <c r="I206" s="49" t="str">
        <f t="shared" si="51"/>
        <v>9493</v>
      </c>
      <c r="J206" s="135"/>
      <c r="K206" s="135"/>
      <c r="L206" s="135"/>
      <c r="M206" s="135"/>
      <c r="N206" s="51" t="s">
        <v>41</v>
      </c>
      <c r="O206" s="55">
        <v>0</v>
      </c>
      <c r="P206" s="52">
        <f t="shared" si="37"/>
        <v>52.86</v>
      </c>
      <c r="Q206" s="140"/>
      <c r="R206" s="138"/>
      <c r="W206" s="54" t="str">
        <f t="shared" si="38"/>
        <v>mkckdvol -dev IBM.2107-75KYB61 -extpool P0 -cap 3339 -eam rotateexts -sam ese -name ckd_KYB61_#h 9480-9493</v>
      </c>
    </row>
    <row r="207" spans="1:23" ht="13.15" customHeight="1" x14ac:dyDescent="0.2">
      <c r="A207" s="47" t="s">
        <v>15</v>
      </c>
      <c r="B207" s="47" t="s">
        <v>23</v>
      </c>
      <c r="C207" s="48" t="s">
        <v>24</v>
      </c>
      <c r="D207" s="49">
        <v>39</v>
      </c>
      <c r="E207" s="131"/>
      <c r="F207" s="142"/>
      <c r="G207" s="50" t="str">
        <f t="shared" si="49"/>
        <v>9494-94BA</v>
      </c>
      <c r="H207" s="49" t="str">
        <f t="shared" si="50"/>
        <v>9494</v>
      </c>
      <c r="I207" s="49" t="str">
        <f t="shared" si="51"/>
        <v>94BA</v>
      </c>
      <c r="J207" s="135"/>
      <c r="K207" s="135"/>
      <c r="L207" s="135"/>
      <c r="M207" s="135"/>
      <c r="N207" s="51" t="s">
        <v>41</v>
      </c>
      <c r="O207" s="55">
        <v>0</v>
      </c>
      <c r="P207" s="52">
        <f t="shared" si="37"/>
        <v>2022.76</v>
      </c>
      <c r="Q207" s="140"/>
      <c r="R207" s="138"/>
      <c r="W207" s="54" t="str">
        <f t="shared" si="38"/>
        <v>mkckdvol -dev IBM.2107-75KYB61 -extpool P0 -cap 65520 -eam rotateexts -sam ese -name ckd_KYB61_#h 9494-94BA</v>
      </c>
    </row>
    <row r="208" spans="1:23" ht="13.15" customHeight="1" x14ac:dyDescent="0.2">
      <c r="A208" s="47" t="s">
        <v>15</v>
      </c>
      <c r="B208" s="47" t="s">
        <v>29</v>
      </c>
      <c r="C208" s="48" t="s">
        <v>30</v>
      </c>
      <c r="D208" s="49">
        <v>3</v>
      </c>
      <c r="E208" s="131"/>
      <c r="F208" s="142"/>
      <c r="G208" s="50" t="str">
        <f t="shared" si="49"/>
        <v>94BB-94BD</v>
      </c>
      <c r="H208" s="49" t="str">
        <f t="shared" si="50"/>
        <v>94BB</v>
      </c>
      <c r="I208" s="49" t="str">
        <f t="shared" si="51"/>
        <v>94BD</v>
      </c>
      <c r="J208" s="135"/>
      <c r="K208" s="135"/>
      <c r="L208" s="135"/>
      <c r="M208" s="135"/>
      <c r="N208" s="51" t="s">
        <v>41</v>
      </c>
      <c r="O208" s="55">
        <v>0</v>
      </c>
      <c r="P208" s="52">
        <f t="shared" si="37"/>
        <v>623.78</v>
      </c>
      <c r="Q208" s="140"/>
      <c r="R208" s="138"/>
      <c r="W208" s="54" t="str">
        <f t="shared" si="38"/>
        <v>mkckdvol -dev IBM.2107-75KYB61 -extpool P0 -cap 262668 -eam rotateexts -sam ese -name ckd_KYB61_#h 94BB-94BD</v>
      </c>
    </row>
    <row r="209" spans="1:23" ht="13.15" customHeight="1" x14ac:dyDescent="0.2">
      <c r="A209" s="47" t="s">
        <v>15</v>
      </c>
      <c r="B209" s="47" t="s">
        <v>23</v>
      </c>
      <c r="C209" s="48" t="s">
        <v>24</v>
      </c>
      <c r="D209" s="49">
        <v>12</v>
      </c>
      <c r="E209" s="131"/>
      <c r="F209" s="142"/>
      <c r="G209" s="50" t="str">
        <f t="shared" si="49"/>
        <v>94BE-94C9</v>
      </c>
      <c r="H209" s="49" t="str">
        <f t="shared" si="50"/>
        <v>94BE</v>
      </c>
      <c r="I209" s="49" t="str">
        <f t="shared" si="51"/>
        <v>94C9</v>
      </c>
      <c r="J209" s="135"/>
      <c r="K209" s="135"/>
      <c r="L209" s="135"/>
      <c r="M209" s="135"/>
      <c r="N209" s="51" t="s">
        <v>41</v>
      </c>
      <c r="O209" s="55">
        <v>0</v>
      </c>
      <c r="P209" s="52">
        <f t="shared" si="37"/>
        <v>622.39</v>
      </c>
      <c r="Q209" s="140"/>
      <c r="R209" s="138"/>
      <c r="W209" s="54" t="str">
        <f t="shared" si="38"/>
        <v>mkckdvol -dev IBM.2107-75KYB61 -extpool P0 -cap 65520 -eam rotateexts -sam ese -name ckd_KYB61_#h 94BE-94C9</v>
      </c>
    </row>
    <row r="210" spans="1:23" ht="13.15" customHeight="1" x14ac:dyDescent="0.2">
      <c r="A210" s="47" t="s">
        <v>15</v>
      </c>
      <c r="B210" s="47" t="s">
        <v>29</v>
      </c>
      <c r="C210" s="48" t="s">
        <v>30</v>
      </c>
      <c r="D210" s="49">
        <v>3</v>
      </c>
      <c r="E210" s="131"/>
      <c r="F210" s="142"/>
      <c r="G210" s="50" t="str">
        <f t="shared" si="49"/>
        <v>94CA-94CC</v>
      </c>
      <c r="H210" s="49" t="str">
        <f t="shared" si="50"/>
        <v>94CA</v>
      </c>
      <c r="I210" s="49" t="str">
        <f t="shared" si="51"/>
        <v>94CC</v>
      </c>
      <c r="J210" s="135"/>
      <c r="K210" s="135"/>
      <c r="L210" s="135"/>
      <c r="M210" s="135"/>
      <c r="N210" s="51" t="s">
        <v>41</v>
      </c>
      <c r="O210" s="55">
        <v>0</v>
      </c>
      <c r="P210" s="52">
        <f t="shared" si="37"/>
        <v>623.78</v>
      </c>
      <c r="Q210" s="140"/>
      <c r="R210" s="138"/>
      <c r="W210" s="54" t="str">
        <f t="shared" si="38"/>
        <v>mkckdvol -dev IBM.2107-75KYB61 -extpool P0 -cap 262668 -eam rotateexts -sam ese -name ckd_KYB61_#h 94CA-94CC</v>
      </c>
    </row>
    <row r="211" spans="1:23" s="25" customFormat="1" ht="12.75" customHeight="1" x14ac:dyDescent="0.2">
      <c r="A211" s="26" t="s">
        <v>15</v>
      </c>
      <c r="B211" s="26" t="s">
        <v>23</v>
      </c>
      <c r="C211" s="27" t="s">
        <v>24</v>
      </c>
      <c r="D211" s="28">
        <v>17</v>
      </c>
      <c r="E211" s="23"/>
      <c r="F211" s="30"/>
      <c r="G211" s="31" t="str">
        <f t="shared" si="49"/>
        <v>94CD-94DD</v>
      </c>
      <c r="H211" s="32" t="str">
        <f t="shared" si="50"/>
        <v>94CD</v>
      </c>
      <c r="I211" s="32" t="str">
        <f t="shared" si="51"/>
        <v>94DD</v>
      </c>
      <c r="J211" s="31"/>
      <c r="K211" s="33"/>
      <c r="L211" s="34"/>
      <c r="M211" s="33"/>
      <c r="N211" s="31" t="s">
        <v>41</v>
      </c>
      <c r="O211" s="35">
        <v>0</v>
      </c>
      <c r="P211" s="36">
        <f t="shared" si="37"/>
        <v>881.72</v>
      </c>
      <c r="Q211" s="37"/>
      <c r="R211" s="38"/>
      <c r="W211" s="25" t="str">
        <f t="shared" si="38"/>
        <v>mkckdvol -dev IBM.2107-75KYB61 -extpool P0 -cap 65520 -eam rotateexts -sam ese -name ckd_KYB61_#h 94CD-94DD</v>
      </c>
    </row>
    <row r="212" spans="1:23" x14ac:dyDescent="0.2">
      <c r="A212" s="47" t="s">
        <v>15</v>
      </c>
      <c r="B212" s="47" t="s">
        <v>16</v>
      </c>
      <c r="C212" s="48" t="s">
        <v>17</v>
      </c>
      <c r="D212" s="49">
        <v>1</v>
      </c>
      <c r="E212" s="130">
        <v>222</v>
      </c>
      <c r="F212" s="141" t="str">
        <f>DEC2HEX(HEX2DEC(F202)+1)</f>
        <v>95</v>
      </c>
      <c r="G212" s="50" t="str">
        <f t="shared" si="49"/>
        <v>9500-9500</v>
      </c>
      <c r="H212" s="49" t="str">
        <f>DEC2HEX(HEX2DEC(H202)+256)</f>
        <v>9500</v>
      </c>
      <c r="I212" s="49" t="str">
        <f>DEC2HEX(HEX2DEC(I202)+256)</f>
        <v>9500</v>
      </c>
      <c r="J212" s="133" t="str">
        <f>DEC2HEX(HEX2DEC(J202)+256)</f>
        <v>95E0</v>
      </c>
      <c r="K212" s="133" t="str">
        <f>DEC2HEX(HEX2DEC(K202)+256)</f>
        <v>95FF</v>
      </c>
      <c r="L212" s="133">
        <f>(HEX2DEC(K212)-HEX2DEC(J212))+1</f>
        <v>32</v>
      </c>
      <c r="M212" s="133" t="str">
        <f>DEC2HEX(HEX2DEC(M202)+256)</f>
        <v>950E</v>
      </c>
      <c r="N212" s="51" t="s">
        <v>41</v>
      </c>
      <c r="O212" s="50" t="s">
        <v>16</v>
      </c>
      <c r="P212" s="52">
        <f t="shared" si="37"/>
        <v>0.88</v>
      </c>
      <c r="Q212" s="139">
        <f>SUM(P212:P220)</f>
        <v>7749.35</v>
      </c>
      <c r="R212" s="137" t="s">
        <v>138</v>
      </c>
      <c r="W212" s="54" t="str">
        <f t="shared" si="38"/>
        <v>mkckdvol -dev IBM.2107-75KYB61 -extpool P1 -cap 1113 -eam rotateexts -sam ese -name ckd_KYB61_#h 9500-9500</v>
      </c>
    </row>
    <row r="213" spans="1:23" ht="13.15" customHeight="1" x14ac:dyDescent="0.2">
      <c r="A213" s="47" t="s">
        <v>15</v>
      </c>
      <c r="B213" s="47" t="s">
        <v>18</v>
      </c>
      <c r="C213" s="48" t="s">
        <v>19</v>
      </c>
      <c r="D213" s="49">
        <v>25</v>
      </c>
      <c r="E213" s="131"/>
      <c r="F213" s="142"/>
      <c r="G213" s="50" t="str">
        <f t="shared" si="49"/>
        <v>9501-9519</v>
      </c>
      <c r="H213" s="49" t="str">
        <f t="shared" ref="H213:H221" si="52">DEC2HEX(HEX2DEC(I212)+1)</f>
        <v>9501</v>
      </c>
      <c r="I213" s="49" t="str">
        <f t="shared" ref="I213:I221" si="53">DEC2HEX(HEX2DEC(H213)+D213-1)</f>
        <v>9519</v>
      </c>
      <c r="J213" s="135"/>
      <c r="K213" s="135"/>
      <c r="L213" s="135"/>
      <c r="M213" s="135"/>
      <c r="N213" s="51" t="s">
        <v>41</v>
      </c>
      <c r="O213" s="55">
        <v>1</v>
      </c>
      <c r="P213" s="52">
        <f t="shared" si="37"/>
        <v>198.24</v>
      </c>
      <c r="Q213" s="140"/>
      <c r="R213" s="138"/>
      <c r="W213" s="54" t="str">
        <f t="shared" si="38"/>
        <v>mkckdvol -dev IBM.2107-75KYB61 -extpool P1 -cap 10017 -eam rotateexts -sam ese -name ckd_KYB61_#h 9501-9519</v>
      </c>
    </row>
    <row r="214" spans="1:23" ht="13.15" customHeight="1" x14ac:dyDescent="0.2">
      <c r="A214" s="47" t="s">
        <v>15</v>
      </c>
      <c r="B214" s="47" t="s">
        <v>23</v>
      </c>
      <c r="C214" s="48" t="s">
        <v>24</v>
      </c>
      <c r="D214" s="49">
        <v>37</v>
      </c>
      <c r="E214" s="131"/>
      <c r="F214" s="142"/>
      <c r="G214" s="50" t="str">
        <f t="shared" si="49"/>
        <v>951A-953E</v>
      </c>
      <c r="H214" s="49" t="str">
        <f t="shared" si="52"/>
        <v>951A</v>
      </c>
      <c r="I214" s="49" t="str">
        <f t="shared" si="53"/>
        <v>953E</v>
      </c>
      <c r="J214" s="135"/>
      <c r="K214" s="135"/>
      <c r="L214" s="135"/>
      <c r="M214" s="135"/>
      <c r="N214" s="51" t="s">
        <v>41</v>
      </c>
      <c r="O214" s="55">
        <v>1</v>
      </c>
      <c r="P214" s="52">
        <f t="shared" si="37"/>
        <v>1919.03</v>
      </c>
      <c r="Q214" s="140"/>
      <c r="R214" s="138"/>
      <c r="W214" s="54" t="str">
        <f t="shared" si="38"/>
        <v>mkckdvol -dev IBM.2107-75KYB61 -extpool P1 -cap 65520 -eam rotateexts -sam ese -name ckd_KYB61_#h 951A-953E</v>
      </c>
    </row>
    <row r="215" spans="1:23" ht="13.15" customHeight="1" x14ac:dyDescent="0.2">
      <c r="A215" s="47" t="s">
        <v>15</v>
      </c>
      <c r="B215" s="47" t="s">
        <v>25</v>
      </c>
      <c r="C215" s="48" t="s">
        <v>26</v>
      </c>
      <c r="D215" s="49">
        <v>65</v>
      </c>
      <c r="E215" s="131"/>
      <c r="F215" s="142"/>
      <c r="G215" s="50" t="str">
        <f t="shared" si="49"/>
        <v>953F-957F</v>
      </c>
      <c r="H215" s="49" t="str">
        <f t="shared" si="52"/>
        <v>953F</v>
      </c>
      <c r="I215" s="49" t="str">
        <f t="shared" si="53"/>
        <v>957F</v>
      </c>
      <c r="J215" s="135"/>
      <c r="K215" s="135"/>
      <c r="L215" s="135"/>
      <c r="M215" s="135"/>
      <c r="N215" s="51" t="s">
        <v>41</v>
      </c>
      <c r="O215" s="55">
        <v>1</v>
      </c>
      <c r="P215" s="52">
        <f t="shared" ref="P215:P284" si="54">ROUND((C215*D215*GiBcyl),2)</f>
        <v>1685.63</v>
      </c>
      <c r="Q215" s="140"/>
      <c r="R215" s="138"/>
      <c r="W215" s="54" t="str">
        <f t="shared" ref="W215:W284" si="55">CONCATENATE("mkckdvol -dev IBM.2107-75",$S$1," -extpool P",O215," -cap ",C215," -eam rotateexts -sam ese -name ckd_",$S$1,"_#h ",G215)</f>
        <v>mkckdvol -dev IBM.2107-75KYB61 -extpool P1 -cap 32760 -eam rotateexts -sam ese -name ckd_KYB61_#h 953F-957F</v>
      </c>
    </row>
    <row r="216" spans="1:23" ht="13.15" customHeight="1" x14ac:dyDescent="0.2">
      <c r="A216" s="47" t="s">
        <v>15</v>
      </c>
      <c r="B216" s="47" t="s">
        <v>27</v>
      </c>
      <c r="C216" s="48" t="s">
        <v>28</v>
      </c>
      <c r="D216" s="49">
        <v>20</v>
      </c>
      <c r="E216" s="131"/>
      <c r="F216" s="142"/>
      <c r="G216" s="50" t="str">
        <f t="shared" si="49"/>
        <v>9580-9593</v>
      </c>
      <c r="H216" s="49" t="str">
        <f t="shared" si="52"/>
        <v>9580</v>
      </c>
      <c r="I216" s="49" t="str">
        <f t="shared" si="53"/>
        <v>9593</v>
      </c>
      <c r="J216" s="135"/>
      <c r="K216" s="135"/>
      <c r="L216" s="135"/>
      <c r="M216" s="135"/>
      <c r="N216" s="51" t="s">
        <v>41</v>
      </c>
      <c r="O216" s="55">
        <v>1</v>
      </c>
      <c r="P216" s="52">
        <f t="shared" si="54"/>
        <v>52.86</v>
      </c>
      <c r="Q216" s="140"/>
      <c r="R216" s="138"/>
      <c r="W216" s="54" t="str">
        <f t="shared" si="55"/>
        <v>mkckdvol -dev IBM.2107-75KYB61 -extpool P1 -cap 3339 -eam rotateexts -sam ese -name ckd_KYB61_#h 9580-9593</v>
      </c>
    </row>
    <row r="217" spans="1:23" ht="13.15" customHeight="1" x14ac:dyDescent="0.2">
      <c r="A217" s="47" t="s">
        <v>15</v>
      </c>
      <c r="B217" s="47" t="s">
        <v>23</v>
      </c>
      <c r="C217" s="48" t="s">
        <v>24</v>
      </c>
      <c r="D217" s="49">
        <v>39</v>
      </c>
      <c r="E217" s="131"/>
      <c r="F217" s="142"/>
      <c r="G217" s="50" t="str">
        <f t="shared" si="49"/>
        <v>9594-95BA</v>
      </c>
      <c r="H217" s="49" t="str">
        <f t="shared" si="52"/>
        <v>9594</v>
      </c>
      <c r="I217" s="49" t="str">
        <f t="shared" si="53"/>
        <v>95BA</v>
      </c>
      <c r="J217" s="135"/>
      <c r="K217" s="135"/>
      <c r="L217" s="135"/>
      <c r="M217" s="135"/>
      <c r="N217" s="51" t="s">
        <v>41</v>
      </c>
      <c r="O217" s="55">
        <v>1</v>
      </c>
      <c r="P217" s="52">
        <f t="shared" si="54"/>
        <v>2022.76</v>
      </c>
      <c r="Q217" s="140"/>
      <c r="R217" s="138"/>
      <c r="W217" s="54" t="str">
        <f t="shared" si="55"/>
        <v>mkckdvol -dev IBM.2107-75KYB61 -extpool P1 -cap 65520 -eam rotateexts -sam ese -name ckd_KYB61_#h 9594-95BA</v>
      </c>
    </row>
    <row r="218" spans="1:23" ht="13.15" customHeight="1" x14ac:dyDescent="0.2">
      <c r="A218" s="47" t="s">
        <v>15</v>
      </c>
      <c r="B218" s="47" t="s">
        <v>29</v>
      </c>
      <c r="C218" s="48" t="s">
        <v>30</v>
      </c>
      <c r="D218" s="49">
        <v>3</v>
      </c>
      <c r="E218" s="131"/>
      <c r="F218" s="142"/>
      <c r="G218" s="50" t="str">
        <f t="shared" si="49"/>
        <v>95BB-95BD</v>
      </c>
      <c r="H218" s="49" t="str">
        <f t="shared" si="52"/>
        <v>95BB</v>
      </c>
      <c r="I218" s="49" t="str">
        <f t="shared" si="53"/>
        <v>95BD</v>
      </c>
      <c r="J218" s="135"/>
      <c r="K218" s="135"/>
      <c r="L218" s="135"/>
      <c r="M218" s="135"/>
      <c r="N218" s="51" t="s">
        <v>41</v>
      </c>
      <c r="O218" s="55">
        <v>1</v>
      </c>
      <c r="P218" s="52">
        <f t="shared" si="54"/>
        <v>623.78</v>
      </c>
      <c r="Q218" s="140"/>
      <c r="R218" s="138"/>
      <c r="W218" s="54" t="str">
        <f t="shared" si="55"/>
        <v>mkckdvol -dev IBM.2107-75KYB61 -extpool P1 -cap 262668 -eam rotateexts -sam ese -name ckd_KYB61_#h 95BB-95BD</v>
      </c>
    </row>
    <row r="219" spans="1:23" ht="13.15" customHeight="1" x14ac:dyDescent="0.2">
      <c r="A219" s="47" t="s">
        <v>15</v>
      </c>
      <c r="B219" s="47" t="s">
        <v>23</v>
      </c>
      <c r="C219" s="48" t="s">
        <v>24</v>
      </c>
      <c r="D219" s="49">
        <v>12</v>
      </c>
      <c r="E219" s="131"/>
      <c r="F219" s="142"/>
      <c r="G219" s="50" t="str">
        <f t="shared" si="49"/>
        <v>95BE-95C9</v>
      </c>
      <c r="H219" s="49" t="str">
        <f t="shared" si="52"/>
        <v>95BE</v>
      </c>
      <c r="I219" s="49" t="str">
        <f t="shared" si="53"/>
        <v>95C9</v>
      </c>
      <c r="J219" s="135"/>
      <c r="K219" s="135"/>
      <c r="L219" s="135"/>
      <c r="M219" s="135"/>
      <c r="N219" s="51" t="s">
        <v>41</v>
      </c>
      <c r="O219" s="55">
        <v>1</v>
      </c>
      <c r="P219" s="52">
        <f t="shared" si="54"/>
        <v>622.39</v>
      </c>
      <c r="Q219" s="140"/>
      <c r="R219" s="138"/>
      <c r="W219" s="54" t="str">
        <f t="shared" si="55"/>
        <v>mkckdvol -dev IBM.2107-75KYB61 -extpool P1 -cap 65520 -eam rotateexts -sam ese -name ckd_KYB61_#h 95BE-95C9</v>
      </c>
    </row>
    <row r="220" spans="1:23" ht="13.15" customHeight="1" x14ac:dyDescent="0.2">
      <c r="A220" s="47" t="s">
        <v>15</v>
      </c>
      <c r="B220" s="47" t="s">
        <v>29</v>
      </c>
      <c r="C220" s="48" t="s">
        <v>30</v>
      </c>
      <c r="D220" s="49">
        <v>3</v>
      </c>
      <c r="E220" s="131"/>
      <c r="F220" s="142"/>
      <c r="G220" s="50" t="str">
        <f t="shared" si="49"/>
        <v>95CA-95CC</v>
      </c>
      <c r="H220" s="49" t="str">
        <f t="shared" si="52"/>
        <v>95CA</v>
      </c>
      <c r="I220" s="49" t="str">
        <f t="shared" si="53"/>
        <v>95CC</v>
      </c>
      <c r="J220" s="135"/>
      <c r="K220" s="135"/>
      <c r="L220" s="135"/>
      <c r="M220" s="135"/>
      <c r="N220" s="51" t="s">
        <v>41</v>
      </c>
      <c r="O220" s="55">
        <v>1</v>
      </c>
      <c r="P220" s="52">
        <f t="shared" si="54"/>
        <v>623.78</v>
      </c>
      <c r="Q220" s="140"/>
      <c r="R220" s="138"/>
      <c r="W220" s="54" t="str">
        <f t="shared" si="55"/>
        <v>mkckdvol -dev IBM.2107-75KYB61 -extpool P1 -cap 262668 -eam rotateexts -sam ese -name ckd_KYB61_#h 95CA-95CC</v>
      </c>
    </row>
    <row r="221" spans="1:23" s="25" customFormat="1" ht="12.75" customHeight="1" x14ac:dyDescent="0.2">
      <c r="A221" s="26" t="s">
        <v>15</v>
      </c>
      <c r="B221" s="26" t="s">
        <v>23</v>
      </c>
      <c r="C221" s="27" t="s">
        <v>24</v>
      </c>
      <c r="D221" s="28">
        <v>17</v>
      </c>
      <c r="E221" s="23"/>
      <c r="F221" s="30"/>
      <c r="G221" s="31" t="str">
        <f t="shared" si="49"/>
        <v>95CD-95DD</v>
      </c>
      <c r="H221" s="32" t="str">
        <f t="shared" si="52"/>
        <v>95CD</v>
      </c>
      <c r="I221" s="32" t="str">
        <f t="shared" si="53"/>
        <v>95DD</v>
      </c>
      <c r="J221" s="31"/>
      <c r="K221" s="33"/>
      <c r="L221" s="34"/>
      <c r="M221" s="33"/>
      <c r="N221" s="31" t="s">
        <v>41</v>
      </c>
      <c r="O221" s="35">
        <v>1</v>
      </c>
      <c r="P221" s="36">
        <f t="shared" si="54"/>
        <v>881.72</v>
      </c>
      <c r="Q221" s="37"/>
      <c r="R221" s="38"/>
      <c r="W221" s="25" t="str">
        <f t="shared" si="55"/>
        <v>mkckdvol -dev IBM.2107-75KYB61 -extpool P1 -cap 65520 -eam rotateexts -sam ese -name ckd_KYB61_#h 95CD-95DD</v>
      </c>
    </row>
    <row r="222" spans="1:23" x14ac:dyDescent="0.2">
      <c r="A222" s="47" t="s">
        <v>15</v>
      </c>
      <c r="B222" s="47" t="s">
        <v>16</v>
      </c>
      <c r="C222" s="48" t="s">
        <v>17</v>
      </c>
      <c r="D222" s="49">
        <v>1</v>
      </c>
      <c r="E222" s="130">
        <v>222</v>
      </c>
      <c r="F222" s="141" t="str">
        <f>DEC2HEX(HEX2DEC(F212)+1)</f>
        <v>96</v>
      </c>
      <c r="G222" s="50" t="str">
        <f t="shared" si="49"/>
        <v>9600-9600</v>
      </c>
      <c r="H222" s="49" t="str">
        <f>DEC2HEX(HEX2DEC(H212)+256)</f>
        <v>9600</v>
      </c>
      <c r="I222" s="49" t="str">
        <f>DEC2HEX(HEX2DEC(I212)+256)</f>
        <v>9600</v>
      </c>
      <c r="J222" s="133" t="str">
        <f>DEC2HEX(HEX2DEC(J212)+256)</f>
        <v>96E0</v>
      </c>
      <c r="K222" s="133" t="str">
        <f>DEC2HEX(HEX2DEC(K212)+256)</f>
        <v>96FF</v>
      </c>
      <c r="L222" s="133">
        <f>(HEX2DEC(K222)-HEX2DEC(J222))+1</f>
        <v>32</v>
      </c>
      <c r="M222" s="133" t="str">
        <f>DEC2HEX(HEX2DEC(M212)+256)</f>
        <v>960E</v>
      </c>
      <c r="N222" s="51" t="s">
        <v>41</v>
      </c>
      <c r="O222" s="50" t="s">
        <v>22</v>
      </c>
      <c r="P222" s="52">
        <f t="shared" si="54"/>
        <v>0.88</v>
      </c>
      <c r="Q222" s="139">
        <f>SUM(P222:P230)</f>
        <v>7749.35</v>
      </c>
      <c r="R222" s="137" t="s">
        <v>138</v>
      </c>
      <c r="W222" s="54" t="str">
        <f t="shared" si="55"/>
        <v>mkckdvol -dev IBM.2107-75KYB61 -extpool P0 -cap 1113 -eam rotateexts -sam ese -name ckd_KYB61_#h 9600-9600</v>
      </c>
    </row>
    <row r="223" spans="1:23" ht="13.15" customHeight="1" x14ac:dyDescent="0.2">
      <c r="A223" s="47" t="s">
        <v>15</v>
      </c>
      <c r="B223" s="47" t="s">
        <v>18</v>
      </c>
      <c r="C223" s="48" t="s">
        <v>19</v>
      </c>
      <c r="D223" s="49">
        <v>25</v>
      </c>
      <c r="E223" s="131"/>
      <c r="F223" s="142"/>
      <c r="G223" s="50" t="str">
        <f t="shared" si="49"/>
        <v>9601-9619</v>
      </c>
      <c r="H223" s="49" t="str">
        <f t="shared" ref="H223:H231" si="56">DEC2HEX(HEX2DEC(I222)+1)</f>
        <v>9601</v>
      </c>
      <c r="I223" s="49" t="str">
        <f t="shared" ref="I223:I231" si="57">DEC2HEX(HEX2DEC(H223)+D223-1)</f>
        <v>9619</v>
      </c>
      <c r="J223" s="135"/>
      <c r="K223" s="135"/>
      <c r="L223" s="135"/>
      <c r="M223" s="135"/>
      <c r="N223" s="51" t="s">
        <v>41</v>
      </c>
      <c r="O223" s="55">
        <v>0</v>
      </c>
      <c r="P223" s="52">
        <f t="shared" si="54"/>
        <v>198.24</v>
      </c>
      <c r="Q223" s="140"/>
      <c r="R223" s="138"/>
      <c r="W223" s="54" t="str">
        <f t="shared" si="55"/>
        <v>mkckdvol -dev IBM.2107-75KYB61 -extpool P0 -cap 10017 -eam rotateexts -sam ese -name ckd_KYB61_#h 9601-9619</v>
      </c>
    </row>
    <row r="224" spans="1:23" ht="13.15" customHeight="1" x14ac:dyDescent="0.2">
      <c r="A224" s="47" t="s">
        <v>15</v>
      </c>
      <c r="B224" s="47" t="s">
        <v>23</v>
      </c>
      <c r="C224" s="48" t="s">
        <v>24</v>
      </c>
      <c r="D224" s="49">
        <v>37</v>
      </c>
      <c r="E224" s="131"/>
      <c r="F224" s="142"/>
      <c r="G224" s="50" t="str">
        <f t="shared" si="49"/>
        <v>961A-963E</v>
      </c>
      <c r="H224" s="49" t="str">
        <f t="shared" si="56"/>
        <v>961A</v>
      </c>
      <c r="I224" s="49" t="str">
        <f t="shared" si="57"/>
        <v>963E</v>
      </c>
      <c r="J224" s="135"/>
      <c r="K224" s="135"/>
      <c r="L224" s="135"/>
      <c r="M224" s="135"/>
      <c r="N224" s="51" t="s">
        <v>41</v>
      </c>
      <c r="O224" s="55">
        <v>0</v>
      </c>
      <c r="P224" s="52">
        <f t="shared" si="54"/>
        <v>1919.03</v>
      </c>
      <c r="Q224" s="140"/>
      <c r="R224" s="138"/>
      <c r="W224" s="54" t="str">
        <f t="shared" si="55"/>
        <v>mkckdvol -dev IBM.2107-75KYB61 -extpool P0 -cap 65520 -eam rotateexts -sam ese -name ckd_KYB61_#h 961A-963E</v>
      </c>
    </row>
    <row r="225" spans="1:23" ht="13.15" customHeight="1" x14ac:dyDescent="0.2">
      <c r="A225" s="47" t="s">
        <v>15</v>
      </c>
      <c r="B225" s="47" t="s">
        <v>25</v>
      </c>
      <c r="C225" s="48" t="s">
        <v>26</v>
      </c>
      <c r="D225" s="49">
        <v>65</v>
      </c>
      <c r="E225" s="131"/>
      <c r="F225" s="142"/>
      <c r="G225" s="50" t="str">
        <f t="shared" si="49"/>
        <v>963F-967F</v>
      </c>
      <c r="H225" s="49" t="str">
        <f t="shared" si="56"/>
        <v>963F</v>
      </c>
      <c r="I225" s="49" t="str">
        <f t="shared" si="57"/>
        <v>967F</v>
      </c>
      <c r="J225" s="135"/>
      <c r="K225" s="135"/>
      <c r="L225" s="135"/>
      <c r="M225" s="135"/>
      <c r="N225" s="51" t="s">
        <v>41</v>
      </c>
      <c r="O225" s="55">
        <v>0</v>
      </c>
      <c r="P225" s="52">
        <f t="shared" si="54"/>
        <v>1685.63</v>
      </c>
      <c r="Q225" s="140"/>
      <c r="R225" s="138"/>
      <c r="W225" s="54" t="str">
        <f t="shared" si="55"/>
        <v>mkckdvol -dev IBM.2107-75KYB61 -extpool P0 -cap 32760 -eam rotateexts -sam ese -name ckd_KYB61_#h 963F-967F</v>
      </c>
    </row>
    <row r="226" spans="1:23" ht="13.15" customHeight="1" x14ac:dyDescent="0.2">
      <c r="A226" s="47" t="s">
        <v>15</v>
      </c>
      <c r="B226" s="47" t="s">
        <v>27</v>
      </c>
      <c r="C226" s="48" t="s">
        <v>28</v>
      </c>
      <c r="D226" s="49">
        <v>20</v>
      </c>
      <c r="E226" s="131"/>
      <c r="F226" s="142"/>
      <c r="G226" s="50" t="str">
        <f t="shared" si="49"/>
        <v>9680-9693</v>
      </c>
      <c r="H226" s="49" t="str">
        <f t="shared" si="56"/>
        <v>9680</v>
      </c>
      <c r="I226" s="49" t="str">
        <f t="shared" si="57"/>
        <v>9693</v>
      </c>
      <c r="J226" s="135"/>
      <c r="K226" s="135"/>
      <c r="L226" s="135"/>
      <c r="M226" s="135"/>
      <c r="N226" s="51" t="s">
        <v>41</v>
      </c>
      <c r="O226" s="55">
        <v>0</v>
      </c>
      <c r="P226" s="52">
        <f t="shared" si="54"/>
        <v>52.86</v>
      </c>
      <c r="Q226" s="140"/>
      <c r="R226" s="138"/>
      <c r="W226" s="54" t="str">
        <f t="shared" si="55"/>
        <v>mkckdvol -dev IBM.2107-75KYB61 -extpool P0 -cap 3339 -eam rotateexts -sam ese -name ckd_KYB61_#h 9680-9693</v>
      </c>
    </row>
    <row r="227" spans="1:23" ht="13.15" customHeight="1" x14ac:dyDescent="0.2">
      <c r="A227" s="47" t="s">
        <v>15</v>
      </c>
      <c r="B227" s="47" t="s">
        <v>23</v>
      </c>
      <c r="C227" s="48" t="s">
        <v>24</v>
      </c>
      <c r="D227" s="49">
        <v>39</v>
      </c>
      <c r="E227" s="131"/>
      <c r="F227" s="142"/>
      <c r="G227" s="50" t="str">
        <f t="shared" si="49"/>
        <v>9694-96BA</v>
      </c>
      <c r="H227" s="49" t="str">
        <f t="shared" si="56"/>
        <v>9694</v>
      </c>
      <c r="I227" s="49" t="str">
        <f t="shared" si="57"/>
        <v>96BA</v>
      </c>
      <c r="J227" s="135"/>
      <c r="K227" s="135"/>
      <c r="L227" s="135"/>
      <c r="M227" s="135"/>
      <c r="N227" s="51" t="s">
        <v>41</v>
      </c>
      <c r="O227" s="55">
        <v>0</v>
      </c>
      <c r="P227" s="52">
        <f t="shared" si="54"/>
        <v>2022.76</v>
      </c>
      <c r="Q227" s="140"/>
      <c r="R227" s="138"/>
      <c r="W227" s="54" t="str">
        <f t="shared" si="55"/>
        <v>mkckdvol -dev IBM.2107-75KYB61 -extpool P0 -cap 65520 -eam rotateexts -sam ese -name ckd_KYB61_#h 9694-96BA</v>
      </c>
    </row>
    <row r="228" spans="1:23" ht="13.15" customHeight="1" x14ac:dyDescent="0.2">
      <c r="A228" s="47" t="s">
        <v>15</v>
      </c>
      <c r="B228" s="47" t="s">
        <v>29</v>
      </c>
      <c r="C228" s="48" t="s">
        <v>30</v>
      </c>
      <c r="D228" s="49">
        <v>3</v>
      </c>
      <c r="E228" s="131"/>
      <c r="F228" s="142"/>
      <c r="G228" s="50" t="str">
        <f t="shared" si="49"/>
        <v>96BB-96BD</v>
      </c>
      <c r="H228" s="49" t="str">
        <f t="shared" si="56"/>
        <v>96BB</v>
      </c>
      <c r="I228" s="49" t="str">
        <f t="shared" si="57"/>
        <v>96BD</v>
      </c>
      <c r="J228" s="135"/>
      <c r="K228" s="135"/>
      <c r="L228" s="135"/>
      <c r="M228" s="135"/>
      <c r="N228" s="51" t="s">
        <v>41</v>
      </c>
      <c r="O228" s="55">
        <v>0</v>
      </c>
      <c r="P228" s="52">
        <f t="shared" si="54"/>
        <v>623.78</v>
      </c>
      <c r="Q228" s="140"/>
      <c r="R228" s="138"/>
      <c r="W228" s="54" t="str">
        <f t="shared" si="55"/>
        <v>mkckdvol -dev IBM.2107-75KYB61 -extpool P0 -cap 262668 -eam rotateexts -sam ese -name ckd_KYB61_#h 96BB-96BD</v>
      </c>
    </row>
    <row r="229" spans="1:23" ht="13.15" customHeight="1" x14ac:dyDescent="0.2">
      <c r="A229" s="47" t="s">
        <v>15</v>
      </c>
      <c r="B229" s="47" t="s">
        <v>23</v>
      </c>
      <c r="C229" s="48" t="s">
        <v>24</v>
      </c>
      <c r="D229" s="49">
        <v>12</v>
      </c>
      <c r="E229" s="131"/>
      <c r="F229" s="142"/>
      <c r="G229" s="50" t="str">
        <f t="shared" si="49"/>
        <v>96BE-96C9</v>
      </c>
      <c r="H229" s="49" t="str">
        <f t="shared" si="56"/>
        <v>96BE</v>
      </c>
      <c r="I229" s="49" t="str">
        <f t="shared" si="57"/>
        <v>96C9</v>
      </c>
      <c r="J229" s="135"/>
      <c r="K229" s="135"/>
      <c r="L229" s="135"/>
      <c r="M229" s="135"/>
      <c r="N229" s="51" t="s">
        <v>41</v>
      </c>
      <c r="O229" s="55">
        <v>0</v>
      </c>
      <c r="P229" s="52">
        <f t="shared" si="54"/>
        <v>622.39</v>
      </c>
      <c r="Q229" s="140"/>
      <c r="R229" s="138"/>
      <c r="W229" s="54" t="str">
        <f t="shared" si="55"/>
        <v>mkckdvol -dev IBM.2107-75KYB61 -extpool P0 -cap 65520 -eam rotateexts -sam ese -name ckd_KYB61_#h 96BE-96C9</v>
      </c>
    </row>
    <row r="230" spans="1:23" ht="13.15" customHeight="1" x14ac:dyDescent="0.2">
      <c r="A230" s="47" t="s">
        <v>15</v>
      </c>
      <c r="B230" s="47" t="s">
        <v>29</v>
      </c>
      <c r="C230" s="48" t="s">
        <v>30</v>
      </c>
      <c r="D230" s="49">
        <v>3</v>
      </c>
      <c r="E230" s="131"/>
      <c r="F230" s="142"/>
      <c r="G230" s="50" t="str">
        <f t="shared" si="49"/>
        <v>96CA-96CC</v>
      </c>
      <c r="H230" s="49" t="str">
        <f t="shared" si="56"/>
        <v>96CA</v>
      </c>
      <c r="I230" s="49" t="str">
        <f t="shared" si="57"/>
        <v>96CC</v>
      </c>
      <c r="J230" s="135"/>
      <c r="K230" s="135"/>
      <c r="L230" s="135"/>
      <c r="M230" s="135"/>
      <c r="N230" s="51" t="s">
        <v>41</v>
      </c>
      <c r="O230" s="55">
        <v>0</v>
      </c>
      <c r="P230" s="52">
        <f t="shared" si="54"/>
        <v>623.78</v>
      </c>
      <c r="Q230" s="140"/>
      <c r="R230" s="138"/>
      <c r="W230" s="54" t="str">
        <f t="shared" si="55"/>
        <v>mkckdvol -dev IBM.2107-75KYB61 -extpool P0 -cap 262668 -eam rotateexts -sam ese -name ckd_KYB61_#h 96CA-96CC</v>
      </c>
    </row>
    <row r="231" spans="1:23" s="25" customFormat="1" ht="12.75" customHeight="1" x14ac:dyDescent="0.2">
      <c r="A231" s="26" t="s">
        <v>15</v>
      </c>
      <c r="B231" s="26" t="s">
        <v>23</v>
      </c>
      <c r="C231" s="27" t="s">
        <v>24</v>
      </c>
      <c r="D231" s="28">
        <v>17</v>
      </c>
      <c r="E231" s="131"/>
      <c r="F231" s="30"/>
      <c r="G231" s="31" t="str">
        <f t="shared" si="49"/>
        <v>96CD-96DD</v>
      </c>
      <c r="H231" s="32" t="str">
        <f t="shared" si="56"/>
        <v>96CD</v>
      </c>
      <c r="I231" s="32" t="str">
        <f t="shared" si="57"/>
        <v>96DD</v>
      </c>
      <c r="J231" s="31"/>
      <c r="K231" s="33"/>
      <c r="L231" s="34"/>
      <c r="M231" s="33"/>
      <c r="N231" s="31" t="s">
        <v>41</v>
      </c>
      <c r="O231" s="35">
        <v>0</v>
      </c>
      <c r="P231" s="36">
        <f t="shared" si="54"/>
        <v>881.72</v>
      </c>
      <c r="Q231" s="37"/>
      <c r="R231" s="38"/>
      <c r="W231" s="25" t="str">
        <f t="shared" si="55"/>
        <v>mkckdvol -dev IBM.2107-75KYB61 -extpool P0 -cap 65520 -eam rotateexts -sam ese -name ckd_KYB61_#h 96CD-96DD</v>
      </c>
    </row>
    <row r="232" spans="1:23" x14ac:dyDescent="0.2">
      <c r="A232" s="47" t="s">
        <v>15</v>
      </c>
      <c r="B232" s="47" t="s">
        <v>16</v>
      </c>
      <c r="C232" s="48" t="s">
        <v>17</v>
      </c>
      <c r="D232" s="49">
        <v>1</v>
      </c>
      <c r="E232" s="23"/>
      <c r="F232" s="141" t="str">
        <f>DEC2HEX(HEX2DEC(F222)+1)</f>
        <v>97</v>
      </c>
      <c r="G232" s="50" t="str">
        <f t="shared" si="49"/>
        <v>9700-9700</v>
      </c>
      <c r="H232" s="49" t="str">
        <f>DEC2HEX(HEX2DEC(H222)+256)</f>
        <v>9700</v>
      </c>
      <c r="I232" s="49" t="str">
        <f>DEC2HEX(HEX2DEC(I222)+256)</f>
        <v>9700</v>
      </c>
      <c r="J232" s="133" t="str">
        <f>DEC2HEX(HEX2DEC(J222)+256)</f>
        <v>97E0</v>
      </c>
      <c r="K232" s="133" t="str">
        <f>DEC2HEX(HEX2DEC(K222)+256)</f>
        <v>97FF</v>
      </c>
      <c r="L232" s="133">
        <f>(HEX2DEC(K232)-HEX2DEC(J232))+1</f>
        <v>32</v>
      </c>
      <c r="M232" s="133" t="str">
        <f>DEC2HEX(HEX2DEC(M222)+256)</f>
        <v>970E</v>
      </c>
      <c r="N232" s="51" t="s">
        <v>41</v>
      </c>
      <c r="O232" s="50" t="s">
        <v>16</v>
      </c>
      <c r="P232" s="52">
        <f t="shared" si="54"/>
        <v>0.88</v>
      </c>
      <c r="Q232" s="139">
        <f>SUM(P232:P240)</f>
        <v>7749.35</v>
      </c>
      <c r="R232" s="137" t="s">
        <v>138</v>
      </c>
      <c r="W232" s="54" t="str">
        <f t="shared" si="55"/>
        <v>mkckdvol -dev IBM.2107-75KYB61 -extpool P1 -cap 1113 -eam rotateexts -sam ese -name ckd_KYB61_#h 9700-9700</v>
      </c>
    </row>
    <row r="233" spans="1:23" ht="13.15" customHeight="1" x14ac:dyDescent="0.2">
      <c r="A233" s="47" t="s">
        <v>15</v>
      </c>
      <c r="B233" s="47" t="s">
        <v>18</v>
      </c>
      <c r="C233" s="48" t="s">
        <v>19</v>
      </c>
      <c r="D233" s="49">
        <v>25</v>
      </c>
      <c r="E233" s="130">
        <v>222</v>
      </c>
      <c r="F233" s="142"/>
      <c r="G233" s="50" t="str">
        <f t="shared" si="49"/>
        <v>9701-9719</v>
      </c>
      <c r="H233" s="49" t="str">
        <f t="shared" ref="H233:H241" si="58">DEC2HEX(HEX2DEC(I232)+1)</f>
        <v>9701</v>
      </c>
      <c r="I233" s="49" t="str">
        <f t="shared" ref="I233:I241" si="59">DEC2HEX(HEX2DEC(H233)+D233-1)</f>
        <v>9719</v>
      </c>
      <c r="J233" s="135"/>
      <c r="K233" s="135"/>
      <c r="L233" s="135"/>
      <c r="M233" s="135"/>
      <c r="N233" s="51" t="s">
        <v>41</v>
      </c>
      <c r="O233" s="55">
        <v>1</v>
      </c>
      <c r="P233" s="52">
        <f t="shared" si="54"/>
        <v>198.24</v>
      </c>
      <c r="Q233" s="140"/>
      <c r="R233" s="138"/>
      <c r="W233" s="54" t="str">
        <f t="shared" si="55"/>
        <v>mkckdvol -dev IBM.2107-75KYB61 -extpool P1 -cap 10017 -eam rotateexts -sam ese -name ckd_KYB61_#h 9701-9719</v>
      </c>
    </row>
    <row r="234" spans="1:23" ht="13.15" customHeight="1" x14ac:dyDescent="0.2">
      <c r="A234" s="47" t="s">
        <v>15</v>
      </c>
      <c r="B234" s="47" t="s">
        <v>23</v>
      </c>
      <c r="C234" s="48" t="s">
        <v>24</v>
      </c>
      <c r="D234" s="49">
        <v>37</v>
      </c>
      <c r="E234" s="131"/>
      <c r="F234" s="142"/>
      <c r="G234" s="50" t="str">
        <f t="shared" si="49"/>
        <v>971A-973E</v>
      </c>
      <c r="H234" s="49" t="str">
        <f t="shared" si="58"/>
        <v>971A</v>
      </c>
      <c r="I234" s="49" t="str">
        <f t="shared" si="59"/>
        <v>973E</v>
      </c>
      <c r="J234" s="135"/>
      <c r="K234" s="135"/>
      <c r="L234" s="135"/>
      <c r="M234" s="135"/>
      <c r="N234" s="51" t="s">
        <v>41</v>
      </c>
      <c r="O234" s="55">
        <v>1</v>
      </c>
      <c r="P234" s="52">
        <f t="shared" si="54"/>
        <v>1919.03</v>
      </c>
      <c r="Q234" s="140"/>
      <c r="R234" s="138"/>
      <c r="W234" s="54" t="str">
        <f t="shared" si="55"/>
        <v>mkckdvol -dev IBM.2107-75KYB61 -extpool P1 -cap 65520 -eam rotateexts -sam ese -name ckd_KYB61_#h 971A-973E</v>
      </c>
    </row>
    <row r="235" spans="1:23" ht="13.15" customHeight="1" x14ac:dyDescent="0.2">
      <c r="A235" s="47" t="s">
        <v>15</v>
      </c>
      <c r="B235" s="47" t="s">
        <v>25</v>
      </c>
      <c r="C235" s="48" t="s">
        <v>26</v>
      </c>
      <c r="D235" s="49">
        <v>65</v>
      </c>
      <c r="E235" s="131"/>
      <c r="F235" s="142"/>
      <c r="G235" s="50" t="str">
        <f t="shared" si="49"/>
        <v>973F-977F</v>
      </c>
      <c r="H235" s="49" t="str">
        <f t="shared" si="58"/>
        <v>973F</v>
      </c>
      <c r="I235" s="49" t="str">
        <f t="shared" si="59"/>
        <v>977F</v>
      </c>
      <c r="J235" s="135"/>
      <c r="K235" s="135"/>
      <c r="L235" s="135"/>
      <c r="M235" s="135"/>
      <c r="N235" s="51" t="s">
        <v>41</v>
      </c>
      <c r="O235" s="55">
        <v>1</v>
      </c>
      <c r="P235" s="52">
        <f t="shared" si="54"/>
        <v>1685.63</v>
      </c>
      <c r="Q235" s="140"/>
      <c r="R235" s="138"/>
      <c r="W235" s="54" t="str">
        <f t="shared" si="55"/>
        <v>mkckdvol -dev IBM.2107-75KYB61 -extpool P1 -cap 32760 -eam rotateexts -sam ese -name ckd_KYB61_#h 973F-977F</v>
      </c>
    </row>
    <row r="236" spans="1:23" ht="13.15" customHeight="1" x14ac:dyDescent="0.2">
      <c r="A236" s="47" t="s">
        <v>15</v>
      </c>
      <c r="B236" s="47" t="s">
        <v>27</v>
      </c>
      <c r="C236" s="48" t="s">
        <v>28</v>
      </c>
      <c r="D236" s="49">
        <v>20</v>
      </c>
      <c r="E236" s="131"/>
      <c r="F236" s="142"/>
      <c r="G236" s="50" t="str">
        <f t="shared" si="49"/>
        <v>9780-9793</v>
      </c>
      <c r="H236" s="49" t="str">
        <f t="shared" si="58"/>
        <v>9780</v>
      </c>
      <c r="I236" s="49" t="str">
        <f t="shared" si="59"/>
        <v>9793</v>
      </c>
      <c r="J236" s="135"/>
      <c r="K236" s="135"/>
      <c r="L236" s="135"/>
      <c r="M236" s="135"/>
      <c r="N236" s="51" t="s">
        <v>41</v>
      </c>
      <c r="O236" s="55">
        <v>1</v>
      </c>
      <c r="P236" s="52">
        <f t="shared" si="54"/>
        <v>52.86</v>
      </c>
      <c r="Q236" s="140"/>
      <c r="R236" s="138"/>
      <c r="W236" s="54" t="str">
        <f t="shared" si="55"/>
        <v>mkckdvol -dev IBM.2107-75KYB61 -extpool P1 -cap 3339 -eam rotateexts -sam ese -name ckd_KYB61_#h 9780-9793</v>
      </c>
    </row>
    <row r="237" spans="1:23" ht="13.15" customHeight="1" x14ac:dyDescent="0.2">
      <c r="A237" s="47" t="s">
        <v>15</v>
      </c>
      <c r="B237" s="47" t="s">
        <v>23</v>
      </c>
      <c r="C237" s="48" t="s">
        <v>24</v>
      </c>
      <c r="D237" s="49">
        <v>39</v>
      </c>
      <c r="E237" s="131"/>
      <c r="F237" s="142"/>
      <c r="G237" s="50" t="str">
        <f t="shared" si="49"/>
        <v>9794-97BA</v>
      </c>
      <c r="H237" s="49" t="str">
        <f t="shared" si="58"/>
        <v>9794</v>
      </c>
      <c r="I237" s="49" t="str">
        <f t="shared" si="59"/>
        <v>97BA</v>
      </c>
      <c r="J237" s="135"/>
      <c r="K237" s="135"/>
      <c r="L237" s="135"/>
      <c r="M237" s="135"/>
      <c r="N237" s="51" t="s">
        <v>41</v>
      </c>
      <c r="O237" s="55">
        <v>1</v>
      </c>
      <c r="P237" s="52">
        <f t="shared" si="54"/>
        <v>2022.76</v>
      </c>
      <c r="Q237" s="140"/>
      <c r="R237" s="138"/>
      <c r="W237" s="54" t="str">
        <f t="shared" si="55"/>
        <v>mkckdvol -dev IBM.2107-75KYB61 -extpool P1 -cap 65520 -eam rotateexts -sam ese -name ckd_KYB61_#h 9794-97BA</v>
      </c>
    </row>
    <row r="238" spans="1:23" ht="13.15" customHeight="1" x14ac:dyDescent="0.2">
      <c r="A238" s="47" t="s">
        <v>15</v>
      </c>
      <c r="B238" s="47" t="s">
        <v>29</v>
      </c>
      <c r="C238" s="48" t="s">
        <v>30</v>
      </c>
      <c r="D238" s="49">
        <v>3</v>
      </c>
      <c r="E238" s="131"/>
      <c r="F238" s="142"/>
      <c r="G238" s="50" t="str">
        <f t="shared" si="49"/>
        <v>97BB-97BD</v>
      </c>
      <c r="H238" s="49" t="str">
        <f t="shared" si="58"/>
        <v>97BB</v>
      </c>
      <c r="I238" s="49" t="str">
        <f t="shared" si="59"/>
        <v>97BD</v>
      </c>
      <c r="J238" s="135"/>
      <c r="K238" s="135"/>
      <c r="L238" s="135"/>
      <c r="M238" s="135"/>
      <c r="N238" s="51" t="s">
        <v>41</v>
      </c>
      <c r="O238" s="55">
        <v>1</v>
      </c>
      <c r="P238" s="52">
        <f t="shared" si="54"/>
        <v>623.78</v>
      </c>
      <c r="Q238" s="140"/>
      <c r="R238" s="138"/>
      <c r="W238" s="54" t="str">
        <f t="shared" si="55"/>
        <v>mkckdvol -dev IBM.2107-75KYB61 -extpool P1 -cap 262668 -eam rotateexts -sam ese -name ckd_KYB61_#h 97BB-97BD</v>
      </c>
    </row>
    <row r="239" spans="1:23" ht="13.15" customHeight="1" x14ac:dyDescent="0.2">
      <c r="A239" s="47" t="s">
        <v>15</v>
      </c>
      <c r="B239" s="47" t="s">
        <v>23</v>
      </c>
      <c r="C239" s="48" t="s">
        <v>24</v>
      </c>
      <c r="D239" s="49">
        <v>12</v>
      </c>
      <c r="E239" s="131"/>
      <c r="F239" s="142"/>
      <c r="G239" s="50" t="str">
        <f t="shared" si="49"/>
        <v>97BE-97C9</v>
      </c>
      <c r="H239" s="49" t="str">
        <f t="shared" si="58"/>
        <v>97BE</v>
      </c>
      <c r="I239" s="49" t="str">
        <f t="shared" si="59"/>
        <v>97C9</v>
      </c>
      <c r="J239" s="135"/>
      <c r="K239" s="135"/>
      <c r="L239" s="135"/>
      <c r="M239" s="135"/>
      <c r="N239" s="51" t="s">
        <v>41</v>
      </c>
      <c r="O239" s="55">
        <v>1</v>
      </c>
      <c r="P239" s="52">
        <f t="shared" si="54"/>
        <v>622.39</v>
      </c>
      <c r="Q239" s="140"/>
      <c r="R239" s="138"/>
      <c r="W239" s="54" t="str">
        <f t="shared" si="55"/>
        <v>mkckdvol -dev IBM.2107-75KYB61 -extpool P1 -cap 65520 -eam rotateexts -sam ese -name ckd_KYB61_#h 97BE-97C9</v>
      </c>
    </row>
    <row r="240" spans="1:23" ht="13.15" customHeight="1" x14ac:dyDescent="0.2">
      <c r="A240" s="47" t="s">
        <v>15</v>
      </c>
      <c r="B240" s="47" t="s">
        <v>29</v>
      </c>
      <c r="C240" s="48" t="s">
        <v>30</v>
      </c>
      <c r="D240" s="49">
        <v>3</v>
      </c>
      <c r="E240" s="131"/>
      <c r="F240" s="142"/>
      <c r="G240" s="50" t="str">
        <f t="shared" si="49"/>
        <v>97CA-97CC</v>
      </c>
      <c r="H240" s="49" t="str">
        <f t="shared" si="58"/>
        <v>97CA</v>
      </c>
      <c r="I240" s="49" t="str">
        <f t="shared" si="59"/>
        <v>97CC</v>
      </c>
      <c r="J240" s="135"/>
      <c r="K240" s="135"/>
      <c r="L240" s="135"/>
      <c r="M240" s="135"/>
      <c r="N240" s="51" t="s">
        <v>41</v>
      </c>
      <c r="O240" s="55">
        <v>1</v>
      </c>
      <c r="P240" s="52">
        <f t="shared" si="54"/>
        <v>623.78</v>
      </c>
      <c r="Q240" s="140"/>
      <c r="R240" s="138"/>
      <c r="W240" s="54" t="str">
        <f t="shared" si="55"/>
        <v>mkckdvol -dev IBM.2107-75KYB61 -extpool P1 -cap 262668 -eam rotateexts -sam ese -name ckd_KYB61_#h 97CA-97CC</v>
      </c>
    </row>
    <row r="241" spans="1:23" s="25" customFormat="1" ht="12.75" customHeight="1" x14ac:dyDescent="0.2">
      <c r="A241" s="26" t="s">
        <v>15</v>
      </c>
      <c r="B241" s="26" t="s">
        <v>23</v>
      </c>
      <c r="C241" s="27" t="s">
        <v>24</v>
      </c>
      <c r="D241" s="28">
        <v>17</v>
      </c>
      <c r="E241" s="131"/>
      <c r="F241" s="30"/>
      <c r="G241" s="31" t="str">
        <f t="shared" si="49"/>
        <v>97CD-97DD</v>
      </c>
      <c r="H241" s="32" t="str">
        <f t="shared" si="58"/>
        <v>97CD</v>
      </c>
      <c r="I241" s="32" t="str">
        <f t="shared" si="59"/>
        <v>97DD</v>
      </c>
      <c r="J241" s="31"/>
      <c r="K241" s="33"/>
      <c r="L241" s="34"/>
      <c r="M241" s="33"/>
      <c r="N241" s="31" t="s">
        <v>41</v>
      </c>
      <c r="O241" s="35">
        <v>1</v>
      </c>
      <c r="P241" s="36">
        <f t="shared" si="54"/>
        <v>881.72</v>
      </c>
      <c r="Q241" s="37"/>
      <c r="R241" s="38"/>
      <c r="W241" s="25" t="str">
        <f t="shared" si="55"/>
        <v>mkckdvol -dev IBM.2107-75KYB61 -extpool P1 -cap 65520 -eam rotateexts -sam ese -name ckd_KYB61_#h 97CD-97DD</v>
      </c>
    </row>
    <row r="242" spans="1:23" x14ac:dyDescent="0.2">
      <c r="A242" s="47" t="s">
        <v>15</v>
      </c>
      <c r="B242" s="47" t="s">
        <v>16</v>
      </c>
      <c r="C242" s="48" t="s">
        <v>17</v>
      </c>
      <c r="D242" s="49">
        <v>1</v>
      </c>
      <c r="E242" s="131"/>
      <c r="F242" s="141" t="s">
        <v>57</v>
      </c>
      <c r="G242" s="50" t="str">
        <f t="shared" si="49"/>
        <v>9800-9800</v>
      </c>
      <c r="H242" s="98">
        <v>9800</v>
      </c>
      <c r="I242" s="98">
        <v>9800</v>
      </c>
      <c r="J242" s="155" t="s">
        <v>208</v>
      </c>
      <c r="K242" s="156" t="s">
        <v>207</v>
      </c>
      <c r="L242" s="133">
        <f>(HEX2DEC(K242)-HEX2DEC(J242))+1</f>
        <v>32</v>
      </c>
      <c r="M242" s="133" t="s">
        <v>206</v>
      </c>
      <c r="N242" s="51" t="s">
        <v>41</v>
      </c>
      <c r="O242" s="50" t="s">
        <v>22</v>
      </c>
      <c r="P242" s="52">
        <f t="shared" si="54"/>
        <v>0.88</v>
      </c>
      <c r="Q242" s="139">
        <f>SUM(P242:P243)</f>
        <v>11566.92</v>
      </c>
      <c r="R242" s="137" t="s">
        <v>191</v>
      </c>
      <c r="W242" s="54" t="str">
        <f t="shared" si="55"/>
        <v>mkckdvol -dev IBM.2107-75KYB61 -extpool P0 -cap 1113 -eam rotateexts -sam ese -name ckd_KYB61_#h 9800-9800</v>
      </c>
    </row>
    <row r="243" spans="1:23" ht="13.15" customHeight="1" x14ac:dyDescent="0.2">
      <c r="A243" s="47" t="s">
        <v>15</v>
      </c>
      <c r="B243" s="47" t="s">
        <v>23</v>
      </c>
      <c r="C243" s="48" t="s">
        <v>24</v>
      </c>
      <c r="D243" s="49">
        <v>223</v>
      </c>
      <c r="E243" s="23"/>
      <c r="F243" s="142"/>
      <c r="G243" s="50" t="str">
        <f t="shared" si="49"/>
        <v>9801-98DF</v>
      </c>
      <c r="H243" s="49" t="str">
        <f>DEC2HEX(HEX2DEC(I242)+1)</f>
        <v>9801</v>
      </c>
      <c r="I243" s="49" t="str">
        <f>DEC2HEX(HEX2DEC(H243)+D243-1)</f>
        <v>98DF</v>
      </c>
      <c r="J243" s="142"/>
      <c r="K243" s="135"/>
      <c r="L243" s="135"/>
      <c r="M243" s="135"/>
      <c r="N243" s="51" t="s">
        <v>41</v>
      </c>
      <c r="O243" s="55">
        <v>0</v>
      </c>
      <c r="P243" s="52">
        <f t="shared" si="54"/>
        <v>11566.04</v>
      </c>
      <c r="Q243" s="140"/>
      <c r="R243" s="138"/>
      <c r="W243" s="54" t="str">
        <f t="shared" si="55"/>
        <v>mkckdvol -dev IBM.2107-75KYB61 -extpool P0 -cap 65520 -eam rotateexts -sam ese -name ckd_KYB61_#h 9801-98DF</v>
      </c>
    </row>
    <row r="244" spans="1:23" x14ac:dyDescent="0.2">
      <c r="A244" s="47" t="s">
        <v>15</v>
      </c>
      <c r="B244" s="47" t="s">
        <v>16</v>
      </c>
      <c r="C244" s="48" t="s">
        <v>17</v>
      </c>
      <c r="D244" s="49">
        <v>1</v>
      </c>
      <c r="E244" s="157">
        <f>SUM(D244:D245)</f>
        <v>222</v>
      </c>
      <c r="F244" s="141" t="s">
        <v>58</v>
      </c>
      <c r="G244" s="50" t="str">
        <f t="shared" si="49"/>
        <v>9900-9900</v>
      </c>
      <c r="H244" s="49" t="str">
        <f>DEC2HEX(HEX2DEC(H242)+256)</f>
        <v>9900</v>
      </c>
      <c r="I244" s="49" t="str">
        <f>DEC2HEX(HEX2DEC(I242)+256)</f>
        <v>9900</v>
      </c>
      <c r="J244" s="156" t="str">
        <f>DEC2HEX(HEX2DEC(J242)+256)</f>
        <v>99E0</v>
      </c>
      <c r="K244" s="156" t="str">
        <f>DEC2HEX(HEX2DEC(K242)+256)</f>
        <v>99FF</v>
      </c>
      <c r="L244" s="133">
        <f>(HEX2DEC(K244)-HEX2DEC(J244))+1</f>
        <v>32</v>
      </c>
      <c r="M244" s="133" t="s">
        <v>205</v>
      </c>
      <c r="N244" s="51" t="s">
        <v>41</v>
      </c>
      <c r="O244" s="50" t="s">
        <v>16</v>
      </c>
      <c r="P244" s="52">
        <f t="shared" si="54"/>
        <v>0.88</v>
      </c>
      <c r="Q244" s="139">
        <f>SUM(P244:P245)</f>
        <v>11463.179999999998</v>
      </c>
      <c r="R244" s="137" t="s">
        <v>191</v>
      </c>
      <c r="W244" s="54" t="str">
        <f t="shared" si="55"/>
        <v>mkckdvol -dev IBM.2107-75KYB61 -extpool P1 -cap 1113 -eam rotateexts -sam ese -name ckd_KYB61_#h 9900-9900</v>
      </c>
    </row>
    <row r="245" spans="1:23" ht="13.15" customHeight="1" x14ac:dyDescent="0.2">
      <c r="A245" s="47" t="s">
        <v>15</v>
      </c>
      <c r="B245" s="47" t="s">
        <v>23</v>
      </c>
      <c r="C245" s="48" t="s">
        <v>24</v>
      </c>
      <c r="D245" s="97">
        <v>221</v>
      </c>
      <c r="E245" s="158"/>
      <c r="F245" s="142"/>
      <c r="G245" s="50" t="str">
        <f t="shared" si="49"/>
        <v>9901-99DD</v>
      </c>
      <c r="H245" s="49" t="str">
        <f>DEC2HEX(HEX2DEC(I244)+1)</f>
        <v>9901</v>
      </c>
      <c r="I245" s="49" t="str">
        <f>DEC2HEX(HEX2DEC(H245)+D245-1)</f>
        <v>99DD</v>
      </c>
      <c r="J245" s="135"/>
      <c r="K245" s="135"/>
      <c r="L245" s="135"/>
      <c r="M245" s="135"/>
      <c r="N245" s="51" t="s">
        <v>41</v>
      </c>
      <c r="O245" s="55">
        <v>1</v>
      </c>
      <c r="P245" s="52">
        <f t="shared" si="54"/>
        <v>11462.3</v>
      </c>
      <c r="Q245" s="140"/>
      <c r="R245" s="138"/>
      <c r="W245" s="54" t="str">
        <f t="shared" si="55"/>
        <v>mkckdvol -dev IBM.2107-75KYB61 -extpool P1 -cap 65520 -eam rotateexts -sam ese -name ckd_KYB61_#h 9901-99DD</v>
      </c>
    </row>
    <row r="246" spans="1:23" x14ac:dyDescent="0.2">
      <c r="A246" s="47" t="s">
        <v>15</v>
      </c>
      <c r="B246" s="47" t="s">
        <v>16</v>
      </c>
      <c r="C246" s="48" t="s">
        <v>17</v>
      </c>
      <c r="D246" s="49">
        <v>1</v>
      </c>
      <c r="E246" s="157">
        <f>SUM(D246:D247)</f>
        <v>9</v>
      </c>
      <c r="F246" s="141" t="s">
        <v>66</v>
      </c>
      <c r="G246" s="50" t="str">
        <f t="shared" si="49"/>
        <v>9A00-9A00</v>
      </c>
      <c r="H246" s="49" t="str">
        <f>DEC2HEX(HEX2DEC(H244)+256)</f>
        <v>9A00</v>
      </c>
      <c r="I246" s="49" t="str">
        <f>DEC2HEX(HEX2DEC(I244)+256)</f>
        <v>9A00</v>
      </c>
      <c r="J246" s="156" t="str">
        <f>DEC2HEX(HEX2DEC(J244)+256)</f>
        <v>9AE0</v>
      </c>
      <c r="K246" s="156" t="s">
        <v>204</v>
      </c>
      <c r="L246" s="133">
        <f>(HEX2DEC(K246)-HEX2DEC(J246))+1</f>
        <v>25</v>
      </c>
      <c r="M246" s="133" t="s">
        <v>203</v>
      </c>
      <c r="N246" s="51" t="s">
        <v>41</v>
      </c>
      <c r="O246" s="50" t="s">
        <v>22</v>
      </c>
      <c r="P246" s="52">
        <f t="shared" si="54"/>
        <v>0.88</v>
      </c>
      <c r="Q246" s="139">
        <f>SUM(P246:P247)</f>
        <v>415.81</v>
      </c>
      <c r="R246" s="137" t="s">
        <v>188</v>
      </c>
      <c r="W246" s="54" t="str">
        <f t="shared" si="55"/>
        <v>mkckdvol -dev IBM.2107-75KYB61 -extpool P0 -cap 1113 -eam rotateexts -sam ese -name ckd_KYB61_#h 9A00-9A00</v>
      </c>
    </row>
    <row r="247" spans="1:23" ht="13.15" customHeight="1" x14ac:dyDescent="0.2">
      <c r="A247" s="47" t="s">
        <v>15</v>
      </c>
      <c r="B247" s="47" t="s">
        <v>23</v>
      </c>
      <c r="C247" s="48" t="s">
        <v>24</v>
      </c>
      <c r="D247" s="49">
        <v>8</v>
      </c>
      <c r="E247" s="158"/>
      <c r="F247" s="142"/>
      <c r="G247" s="50" t="str">
        <f t="shared" si="49"/>
        <v>9A01-9A08</v>
      </c>
      <c r="H247" s="49" t="str">
        <f>DEC2HEX(HEX2DEC(I246)+1)</f>
        <v>9A01</v>
      </c>
      <c r="I247" s="49" t="str">
        <f>DEC2HEX(HEX2DEC(H247)+D247-1)</f>
        <v>9A08</v>
      </c>
      <c r="J247" s="135"/>
      <c r="K247" s="135"/>
      <c r="L247" s="135"/>
      <c r="M247" s="135"/>
      <c r="N247" s="51" t="s">
        <v>41</v>
      </c>
      <c r="O247" s="55">
        <v>0</v>
      </c>
      <c r="P247" s="52">
        <f t="shared" si="54"/>
        <v>414.93</v>
      </c>
      <c r="Q247" s="140"/>
      <c r="R247" s="138"/>
      <c r="W247" s="54" t="str">
        <f t="shared" si="55"/>
        <v>mkckdvol -dev IBM.2107-75KYB61 -extpool P0 -cap 65520 -eam rotateexts -sam ese -name ckd_KYB61_#h 9A01-9A08</v>
      </c>
    </row>
    <row r="248" spans="1:23" x14ac:dyDescent="0.2">
      <c r="A248" s="47" t="s">
        <v>15</v>
      </c>
      <c r="B248" s="47" t="s">
        <v>16</v>
      </c>
      <c r="C248" s="48" t="s">
        <v>17</v>
      </c>
      <c r="D248" s="49">
        <v>1</v>
      </c>
      <c r="E248" s="133">
        <f>SUM(D248:D249)</f>
        <v>9</v>
      </c>
      <c r="F248" s="141" t="s">
        <v>67</v>
      </c>
      <c r="G248" s="50" t="str">
        <f t="shared" si="49"/>
        <v>9B00-9B00</v>
      </c>
      <c r="H248" s="49" t="str">
        <f>DEC2HEX(HEX2DEC(H246)+256)</f>
        <v>9B00</v>
      </c>
      <c r="I248" s="49" t="str">
        <f>DEC2HEX(HEX2DEC(I246)+256)</f>
        <v>9B00</v>
      </c>
      <c r="J248" s="156" t="str">
        <f>DEC2HEX(HEX2DEC(J246)+256)</f>
        <v>9BE0</v>
      </c>
      <c r="K248" s="156" t="s">
        <v>202</v>
      </c>
      <c r="L248" s="133">
        <f>(HEX2DEC(K248)-HEX2DEC(J248))+1</f>
        <v>25</v>
      </c>
      <c r="M248" s="133" t="s">
        <v>201</v>
      </c>
      <c r="N248" s="51" t="s">
        <v>41</v>
      </c>
      <c r="O248" s="50" t="s">
        <v>16</v>
      </c>
      <c r="P248" s="52">
        <f t="shared" si="54"/>
        <v>0.88</v>
      </c>
      <c r="Q248" s="139">
        <f>SUM(P248:P249)</f>
        <v>415.81</v>
      </c>
      <c r="R248" s="137" t="s">
        <v>185</v>
      </c>
      <c r="W248" s="54" t="str">
        <f t="shared" si="55"/>
        <v>mkckdvol -dev IBM.2107-75KYB61 -extpool P1 -cap 1113 -eam rotateexts -sam ese -name ckd_KYB61_#h 9B00-9B00</v>
      </c>
    </row>
    <row r="249" spans="1:23" ht="13.15" customHeight="1" x14ac:dyDescent="0.2">
      <c r="A249" s="47" t="s">
        <v>15</v>
      </c>
      <c r="B249" s="47" t="s">
        <v>23</v>
      </c>
      <c r="C249" s="48" t="s">
        <v>24</v>
      </c>
      <c r="D249" s="49">
        <v>8</v>
      </c>
      <c r="E249" s="136"/>
      <c r="F249" s="142"/>
      <c r="G249" s="50" t="str">
        <f t="shared" si="49"/>
        <v>9B01-9B08</v>
      </c>
      <c r="H249" s="49" t="str">
        <f>DEC2HEX(HEX2DEC(I248)+1)</f>
        <v>9B01</v>
      </c>
      <c r="I249" s="49" t="str">
        <f>DEC2HEX(HEX2DEC(H249)+D249-1)</f>
        <v>9B08</v>
      </c>
      <c r="J249" s="135"/>
      <c r="K249" s="135"/>
      <c r="L249" s="135"/>
      <c r="M249" s="135"/>
      <c r="N249" s="51" t="s">
        <v>41</v>
      </c>
      <c r="O249" s="55">
        <v>1</v>
      </c>
      <c r="P249" s="52">
        <f t="shared" si="54"/>
        <v>414.93</v>
      </c>
      <c r="Q249" s="140"/>
      <c r="R249" s="138"/>
      <c r="W249" s="54" t="str">
        <f t="shared" si="55"/>
        <v>mkckdvol -dev IBM.2107-75KYB61 -extpool P1 -cap 65520 -eam rotateexts -sam ese -name ckd_KYB61_#h 9B01-9B08</v>
      </c>
    </row>
    <row r="250" spans="1:23" ht="13.15" customHeight="1" x14ac:dyDescent="0.2">
      <c r="A250" s="99" t="s">
        <v>15</v>
      </c>
      <c r="B250" s="99" t="s">
        <v>16</v>
      </c>
      <c r="C250" s="100" t="s">
        <v>17</v>
      </c>
      <c r="D250" s="101">
        <v>1</v>
      </c>
      <c r="E250" s="132">
        <v>222</v>
      </c>
      <c r="F250" s="160" t="s">
        <v>167</v>
      </c>
      <c r="G250" s="102" t="str">
        <f t="shared" si="49"/>
        <v>C000-C000</v>
      </c>
      <c r="H250" s="101" t="s">
        <v>200</v>
      </c>
      <c r="I250" s="101" t="s">
        <v>200</v>
      </c>
      <c r="J250" s="160" t="s">
        <v>199</v>
      </c>
      <c r="K250" s="162" t="s">
        <v>198</v>
      </c>
      <c r="L250" s="162">
        <f>(HEX2DEC(K250)-HEX2DEC(J250))+1</f>
        <v>32</v>
      </c>
      <c r="M250" s="162" t="s">
        <v>197</v>
      </c>
      <c r="N250" s="103" t="s">
        <v>41</v>
      </c>
      <c r="O250" s="102" t="s">
        <v>22</v>
      </c>
      <c r="P250" s="104">
        <f t="shared" si="54"/>
        <v>0.88</v>
      </c>
      <c r="Q250" s="165">
        <f>SUM(P250:P258)</f>
        <v>7904.94</v>
      </c>
      <c r="R250" s="167" t="s">
        <v>136</v>
      </c>
      <c r="W250" s="54" t="str">
        <f t="shared" si="55"/>
        <v>mkckdvol -dev IBM.2107-75KYB61 -extpool P0 -cap 1113 -eam rotateexts -sam ese -name ckd_KYB61_#h C000-C000</v>
      </c>
    </row>
    <row r="251" spans="1:23" ht="13.15" customHeight="1" x14ac:dyDescent="0.2">
      <c r="A251" s="99" t="s">
        <v>15</v>
      </c>
      <c r="B251" s="99" t="s">
        <v>18</v>
      </c>
      <c r="C251" s="100" t="s">
        <v>19</v>
      </c>
      <c r="D251" s="101">
        <v>25</v>
      </c>
      <c r="E251" s="159"/>
      <c r="F251" s="161"/>
      <c r="G251" s="102" t="str">
        <f t="shared" si="49"/>
        <v>C001-C019</v>
      </c>
      <c r="H251" s="101" t="str">
        <f t="shared" ref="H251:H259" si="60">DEC2HEX(HEX2DEC(I250)+1)</f>
        <v>C001</v>
      </c>
      <c r="I251" s="101" t="str">
        <f t="shared" ref="I251:I259" si="61">DEC2HEX(HEX2DEC(H251)+D251-1)</f>
        <v>C019</v>
      </c>
      <c r="J251" s="161"/>
      <c r="K251" s="163"/>
      <c r="L251" s="164"/>
      <c r="M251" s="163"/>
      <c r="N251" s="103" t="s">
        <v>41</v>
      </c>
      <c r="O251" s="105">
        <v>0</v>
      </c>
      <c r="P251" s="104">
        <f t="shared" si="54"/>
        <v>198.24</v>
      </c>
      <c r="Q251" s="166"/>
      <c r="R251" s="168"/>
      <c r="W251" s="54" t="str">
        <f t="shared" si="55"/>
        <v>mkckdvol -dev IBM.2107-75KYB61 -extpool P0 -cap 10017 -eam rotateexts -sam ese -name ckd_KYB61_#h C001-C019</v>
      </c>
    </row>
    <row r="252" spans="1:23" ht="13.15" customHeight="1" x14ac:dyDescent="0.2">
      <c r="A252" s="99" t="s">
        <v>15</v>
      </c>
      <c r="B252" s="99" t="s">
        <v>23</v>
      </c>
      <c r="C252" s="100" t="s">
        <v>24</v>
      </c>
      <c r="D252" s="101">
        <v>37</v>
      </c>
      <c r="E252" s="159"/>
      <c r="F252" s="161"/>
      <c r="G252" s="102" t="str">
        <f t="shared" si="49"/>
        <v>C01A-C03E</v>
      </c>
      <c r="H252" s="101" t="str">
        <f t="shared" si="60"/>
        <v>C01A</v>
      </c>
      <c r="I252" s="101" t="str">
        <f t="shared" si="61"/>
        <v>C03E</v>
      </c>
      <c r="J252" s="161"/>
      <c r="K252" s="163"/>
      <c r="L252" s="164"/>
      <c r="M252" s="163"/>
      <c r="N252" s="103" t="s">
        <v>41</v>
      </c>
      <c r="O252" s="105">
        <v>0</v>
      </c>
      <c r="P252" s="104">
        <f t="shared" si="54"/>
        <v>1919.03</v>
      </c>
      <c r="Q252" s="166"/>
      <c r="R252" s="168"/>
      <c r="W252" s="54" t="str">
        <f t="shared" si="55"/>
        <v>mkckdvol -dev IBM.2107-75KYB61 -extpool P0 -cap 65520 -eam rotateexts -sam ese -name ckd_KYB61_#h C01A-C03E</v>
      </c>
    </row>
    <row r="253" spans="1:23" ht="13.15" customHeight="1" x14ac:dyDescent="0.2">
      <c r="A253" s="99" t="s">
        <v>15</v>
      </c>
      <c r="B253" s="99" t="s">
        <v>25</v>
      </c>
      <c r="C253" s="100" t="s">
        <v>26</v>
      </c>
      <c r="D253" s="101">
        <v>65</v>
      </c>
      <c r="E253" s="159"/>
      <c r="F253" s="161"/>
      <c r="G253" s="102" t="str">
        <f t="shared" si="49"/>
        <v>C03F-C07F</v>
      </c>
      <c r="H253" s="101" t="str">
        <f t="shared" si="60"/>
        <v>C03F</v>
      </c>
      <c r="I253" s="101" t="str">
        <f t="shared" si="61"/>
        <v>C07F</v>
      </c>
      <c r="J253" s="161"/>
      <c r="K253" s="163"/>
      <c r="L253" s="164"/>
      <c r="M253" s="163"/>
      <c r="N253" s="103" t="s">
        <v>41</v>
      </c>
      <c r="O253" s="105">
        <v>0</v>
      </c>
      <c r="P253" s="104">
        <f t="shared" si="54"/>
        <v>1685.63</v>
      </c>
      <c r="Q253" s="166"/>
      <c r="R253" s="168"/>
      <c r="W253" s="54" t="str">
        <f t="shared" si="55"/>
        <v>mkckdvol -dev IBM.2107-75KYB61 -extpool P0 -cap 32760 -eam rotateexts -sam ese -name ckd_KYB61_#h C03F-C07F</v>
      </c>
    </row>
    <row r="254" spans="1:23" ht="13.15" customHeight="1" x14ac:dyDescent="0.2">
      <c r="A254" s="99" t="s">
        <v>15</v>
      </c>
      <c r="B254" s="99" t="s">
        <v>27</v>
      </c>
      <c r="C254" s="100" t="s">
        <v>28</v>
      </c>
      <c r="D254" s="101">
        <v>20</v>
      </c>
      <c r="E254" s="159"/>
      <c r="F254" s="161"/>
      <c r="G254" s="102" t="str">
        <f t="shared" si="49"/>
        <v>C080-C093</v>
      </c>
      <c r="H254" s="101" t="str">
        <f t="shared" si="60"/>
        <v>C080</v>
      </c>
      <c r="I254" s="101" t="str">
        <f t="shared" si="61"/>
        <v>C093</v>
      </c>
      <c r="J254" s="161"/>
      <c r="K254" s="163"/>
      <c r="L254" s="164"/>
      <c r="M254" s="163"/>
      <c r="N254" s="103" t="s">
        <v>41</v>
      </c>
      <c r="O254" s="105">
        <v>0</v>
      </c>
      <c r="P254" s="104">
        <f t="shared" si="54"/>
        <v>52.86</v>
      </c>
      <c r="Q254" s="166"/>
      <c r="R254" s="168"/>
      <c r="W254" s="54" t="str">
        <f t="shared" si="55"/>
        <v>mkckdvol -dev IBM.2107-75KYB61 -extpool P0 -cap 3339 -eam rotateexts -sam ese -name ckd_KYB61_#h C080-C093</v>
      </c>
    </row>
    <row r="255" spans="1:23" ht="13.15" customHeight="1" x14ac:dyDescent="0.2">
      <c r="A255" s="99" t="s">
        <v>15</v>
      </c>
      <c r="B255" s="99" t="s">
        <v>23</v>
      </c>
      <c r="C255" s="100" t="s">
        <v>24</v>
      </c>
      <c r="D255" s="101">
        <v>39</v>
      </c>
      <c r="E255" s="159"/>
      <c r="F255" s="161"/>
      <c r="G255" s="102" t="str">
        <f t="shared" si="49"/>
        <v>C094-C0BA</v>
      </c>
      <c r="H255" s="101" t="str">
        <f t="shared" si="60"/>
        <v>C094</v>
      </c>
      <c r="I255" s="101" t="str">
        <f t="shared" si="61"/>
        <v>C0BA</v>
      </c>
      <c r="J255" s="161"/>
      <c r="K255" s="163"/>
      <c r="L255" s="164"/>
      <c r="M255" s="163"/>
      <c r="N255" s="103" t="s">
        <v>41</v>
      </c>
      <c r="O255" s="105">
        <v>0</v>
      </c>
      <c r="P255" s="104">
        <f t="shared" si="54"/>
        <v>2022.76</v>
      </c>
      <c r="Q255" s="166"/>
      <c r="R255" s="168"/>
      <c r="W255" s="54" t="str">
        <f t="shared" si="55"/>
        <v>mkckdvol -dev IBM.2107-75KYB61 -extpool P0 -cap 65520 -eam rotateexts -sam ese -name ckd_KYB61_#h C094-C0BA</v>
      </c>
    </row>
    <row r="256" spans="1:23" ht="13.15" customHeight="1" x14ac:dyDescent="0.2">
      <c r="A256" s="99" t="s">
        <v>15</v>
      </c>
      <c r="B256" s="99" t="s">
        <v>29</v>
      </c>
      <c r="C256" s="100" t="s">
        <v>30</v>
      </c>
      <c r="D256" s="101">
        <v>3</v>
      </c>
      <c r="E256" s="159"/>
      <c r="F256" s="161"/>
      <c r="G256" s="102" t="str">
        <f t="shared" si="49"/>
        <v>C0BB-C0BD</v>
      </c>
      <c r="H256" s="101" t="str">
        <f t="shared" si="60"/>
        <v>C0BB</v>
      </c>
      <c r="I256" s="101" t="str">
        <f t="shared" si="61"/>
        <v>C0BD</v>
      </c>
      <c r="J256" s="161"/>
      <c r="K256" s="163"/>
      <c r="L256" s="164"/>
      <c r="M256" s="163"/>
      <c r="N256" s="103" t="s">
        <v>41</v>
      </c>
      <c r="O256" s="105">
        <v>0</v>
      </c>
      <c r="P256" s="104">
        <f t="shared" si="54"/>
        <v>623.78</v>
      </c>
      <c r="Q256" s="166"/>
      <c r="R256" s="168"/>
      <c r="W256" s="54" t="str">
        <f t="shared" si="55"/>
        <v>mkckdvol -dev IBM.2107-75KYB61 -extpool P0 -cap 262668 -eam rotateexts -sam ese -name ckd_KYB61_#h C0BB-C0BD</v>
      </c>
    </row>
    <row r="257" spans="1:23" ht="13.15" customHeight="1" x14ac:dyDescent="0.2">
      <c r="A257" s="99" t="s">
        <v>15</v>
      </c>
      <c r="B257" s="99" t="s">
        <v>23</v>
      </c>
      <c r="C257" s="100" t="s">
        <v>24</v>
      </c>
      <c r="D257" s="101">
        <v>15</v>
      </c>
      <c r="E257" s="159"/>
      <c r="F257" s="161"/>
      <c r="G257" s="102" t="str">
        <f t="shared" si="49"/>
        <v>C0BE-C0CC</v>
      </c>
      <c r="H257" s="101" t="str">
        <f t="shared" si="60"/>
        <v>C0BE</v>
      </c>
      <c r="I257" s="101" t="str">
        <f t="shared" si="61"/>
        <v>C0CC</v>
      </c>
      <c r="J257" s="161"/>
      <c r="K257" s="163"/>
      <c r="L257" s="164"/>
      <c r="M257" s="163"/>
      <c r="N257" s="103" t="s">
        <v>41</v>
      </c>
      <c r="O257" s="105">
        <v>0</v>
      </c>
      <c r="P257" s="104">
        <f t="shared" si="54"/>
        <v>777.98</v>
      </c>
      <c r="Q257" s="166"/>
      <c r="R257" s="168"/>
      <c r="W257" s="54" t="str">
        <f t="shared" si="55"/>
        <v>mkckdvol -dev IBM.2107-75KYB61 -extpool P0 -cap 65520 -eam rotateexts -sam ese -name ckd_KYB61_#h C0BE-C0CC</v>
      </c>
    </row>
    <row r="258" spans="1:23" ht="13.15" customHeight="1" x14ac:dyDescent="0.2">
      <c r="A258" s="99" t="s">
        <v>15</v>
      </c>
      <c r="B258" s="99" t="s">
        <v>29</v>
      </c>
      <c r="C258" s="100" t="s">
        <v>30</v>
      </c>
      <c r="D258" s="101">
        <v>3</v>
      </c>
      <c r="E258" s="159"/>
      <c r="F258" s="161"/>
      <c r="G258" s="102" t="str">
        <f t="shared" ref="G258:G321" si="62">CONCATENATE(H258,"-",I258)</f>
        <v>C0CD-C0CF</v>
      </c>
      <c r="H258" s="101" t="str">
        <f t="shared" si="60"/>
        <v>C0CD</v>
      </c>
      <c r="I258" s="101" t="str">
        <f t="shared" si="61"/>
        <v>C0CF</v>
      </c>
      <c r="J258" s="161"/>
      <c r="K258" s="163"/>
      <c r="L258" s="164"/>
      <c r="M258" s="163"/>
      <c r="N258" s="103" t="s">
        <v>41</v>
      </c>
      <c r="O258" s="105">
        <v>0</v>
      </c>
      <c r="P258" s="104">
        <f t="shared" si="54"/>
        <v>623.78</v>
      </c>
      <c r="Q258" s="166"/>
      <c r="R258" s="168"/>
      <c r="W258" s="54" t="str">
        <f t="shared" si="55"/>
        <v>mkckdvol -dev IBM.2107-75KYB61 -extpool P0 -cap 262668 -eam rotateexts -sam ese -name ckd_KYB61_#h C0CD-C0CF</v>
      </c>
    </row>
    <row r="259" spans="1:23" s="25" customFormat="1" ht="12.75" customHeight="1" x14ac:dyDescent="0.2">
      <c r="A259" s="26" t="s">
        <v>15</v>
      </c>
      <c r="B259" s="26" t="s">
        <v>23</v>
      </c>
      <c r="C259" s="27" t="s">
        <v>24</v>
      </c>
      <c r="D259" s="28">
        <v>14</v>
      </c>
      <c r="E259" s="124"/>
      <c r="F259" s="30"/>
      <c r="G259" s="31" t="str">
        <f t="shared" si="62"/>
        <v>C0D0-C0DD</v>
      </c>
      <c r="H259" s="32" t="str">
        <f t="shared" si="60"/>
        <v>C0D0</v>
      </c>
      <c r="I259" s="32" t="str">
        <f t="shared" si="61"/>
        <v>C0DD</v>
      </c>
      <c r="J259" s="31"/>
      <c r="K259" s="33"/>
      <c r="L259" s="34"/>
      <c r="M259" s="33"/>
      <c r="N259" s="31" t="s">
        <v>41</v>
      </c>
      <c r="O259" s="35">
        <v>0</v>
      </c>
      <c r="P259" s="36">
        <f t="shared" si="54"/>
        <v>726.12</v>
      </c>
      <c r="Q259" s="37"/>
      <c r="R259" s="38"/>
      <c r="W259" s="25" t="str">
        <f t="shared" si="55"/>
        <v>mkckdvol -dev IBM.2107-75KYB61 -extpool P0 -cap 65520 -eam rotateexts -sam ese -name ckd_KYB61_#h C0D0-C0DD</v>
      </c>
    </row>
    <row r="260" spans="1:23" ht="13.15" customHeight="1" x14ac:dyDescent="0.2">
      <c r="A260" s="99" t="s">
        <v>15</v>
      </c>
      <c r="B260" s="99" t="s">
        <v>16</v>
      </c>
      <c r="C260" s="100" t="s">
        <v>17</v>
      </c>
      <c r="D260" s="101">
        <v>1</v>
      </c>
      <c r="E260" s="132">
        <v>222</v>
      </c>
      <c r="F260" s="160" t="str">
        <f>DEC2HEX(HEX2DEC(F250)+1)</f>
        <v>C1</v>
      </c>
      <c r="G260" s="102" t="str">
        <f t="shared" si="62"/>
        <v>C100-C100</v>
      </c>
      <c r="H260" s="101" t="str">
        <f>DEC2HEX(HEX2DEC(H250)+256)</f>
        <v>C100</v>
      </c>
      <c r="I260" s="101" t="str">
        <f>DEC2HEX(HEX2DEC(I250)+256)</f>
        <v>C100</v>
      </c>
      <c r="J260" s="162" t="str">
        <f>DEC2HEX(HEX2DEC(J250)+256)</f>
        <v>C1E0</v>
      </c>
      <c r="K260" s="162" t="str">
        <f>DEC2HEX(HEX2DEC(K250)+256)</f>
        <v>C1FF</v>
      </c>
      <c r="L260" s="162">
        <f>(HEX2DEC(K260)-HEX2DEC(J260))+1</f>
        <v>32</v>
      </c>
      <c r="M260" s="162" t="str">
        <f>DEC2HEX(HEX2DEC(M250)+256)</f>
        <v>C10E</v>
      </c>
      <c r="N260" s="103" t="s">
        <v>41</v>
      </c>
      <c r="O260" s="102" t="s">
        <v>16</v>
      </c>
      <c r="P260" s="104">
        <f t="shared" si="54"/>
        <v>0.88</v>
      </c>
      <c r="Q260" s="165">
        <f>SUM(P260:P268)</f>
        <v>7904.94</v>
      </c>
      <c r="R260" s="167" t="s">
        <v>136</v>
      </c>
      <c r="W260" s="54" t="str">
        <f t="shared" si="55"/>
        <v>mkckdvol -dev IBM.2107-75KYB61 -extpool P1 -cap 1113 -eam rotateexts -sam ese -name ckd_KYB61_#h C100-C100</v>
      </c>
    </row>
    <row r="261" spans="1:23" ht="13.15" customHeight="1" x14ac:dyDescent="0.2">
      <c r="A261" s="99" t="s">
        <v>15</v>
      </c>
      <c r="B261" s="99" t="s">
        <v>18</v>
      </c>
      <c r="C261" s="100" t="s">
        <v>19</v>
      </c>
      <c r="D261" s="101">
        <v>25</v>
      </c>
      <c r="E261" s="159"/>
      <c r="F261" s="161"/>
      <c r="G261" s="102" t="str">
        <f t="shared" si="62"/>
        <v>C101-C119</v>
      </c>
      <c r="H261" s="101" t="str">
        <f t="shared" ref="H261:H269" si="63">DEC2HEX(HEX2DEC(I260)+1)</f>
        <v>C101</v>
      </c>
      <c r="I261" s="101" t="str">
        <f t="shared" ref="I261:I269" si="64">DEC2HEX(HEX2DEC(H261)+D261-1)</f>
        <v>C119</v>
      </c>
      <c r="J261" s="164"/>
      <c r="K261" s="164"/>
      <c r="L261" s="164"/>
      <c r="M261" s="164"/>
      <c r="N261" s="103" t="s">
        <v>41</v>
      </c>
      <c r="O261" s="105">
        <v>1</v>
      </c>
      <c r="P261" s="104">
        <f t="shared" si="54"/>
        <v>198.24</v>
      </c>
      <c r="Q261" s="166"/>
      <c r="R261" s="168"/>
      <c r="W261" s="54" t="str">
        <f t="shared" si="55"/>
        <v>mkckdvol -dev IBM.2107-75KYB61 -extpool P1 -cap 10017 -eam rotateexts -sam ese -name ckd_KYB61_#h C101-C119</v>
      </c>
    </row>
    <row r="262" spans="1:23" ht="13.15" customHeight="1" x14ac:dyDescent="0.2">
      <c r="A262" s="99" t="s">
        <v>15</v>
      </c>
      <c r="B262" s="99" t="s">
        <v>23</v>
      </c>
      <c r="C262" s="100" t="s">
        <v>24</v>
      </c>
      <c r="D262" s="101">
        <v>37</v>
      </c>
      <c r="E262" s="159"/>
      <c r="F262" s="161"/>
      <c r="G262" s="102" t="str">
        <f t="shared" si="62"/>
        <v>C11A-C13E</v>
      </c>
      <c r="H262" s="101" t="str">
        <f t="shared" si="63"/>
        <v>C11A</v>
      </c>
      <c r="I262" s="101" t="str">
        <f t="shared" si="64"/>
        <v>C13E</v>
      </c>
      <c r="J262" s="164"/>
      <c r="K262" s="164"/>
      <c r="L262" s="164"/>
      <c r="M262" s="164"/>
      <c r="N262" s="103" t="s">
        <v>41</v>
      </c>
      <c r="O262" s="105">
        <v>1</v>
      </c>
      <c r="P262" s="104">
        <f t="shared" si="54"/>
        <v>1919.03</v>
      </c>
      <c r="Q262" s="166"/>
      <c r="R262" s="168"/>
      <c r="W262" s="54" t="str">
        <f t="shared" si="55"/>
        <v>mkckdvol -dev IBM.2107-75KYB61 -extpool P1 -cap 65520 -eam rotateexts -sam ese -name ckd_KYB61_#h C11A-C13E</v>
      </c>
    </row>
    <row r="263" spans="1:23" s="63" customFormat="1" x14ac:dyDescent="0.2">
      <c r="A263" s="99" t="s">
        <v>15</v>
      </c>
      <c r="B263" s="99" t="s">
        <v>25</v>
      </c>
      <c r="C263" s="100" t="s">
        <v>26</v>
      </c>
      <c r="D263" s="101">
        <v>65</v>
      </c>
      <c r="E263" s="159"/>
      <c r="F263" s="161"/>
      <c r="G263" s="102" t="str">
        <f t="shared" si="62"/>
        <v>C13F-C17F</v>
      </c>
      <c r="H263" s="101" t="str">
        <f t="shared" si="63"/>
        <v>C13F</v>
      </c>
      <c r="I263" s="101" t="str">
        <f t="shared" si="64"/>
        <v>C17F</v>
      </c>
      <c r="J263" s="164"/>
      <c r="K263" s="164"/>
      <c r="L263" s="164"/>
      <c r="M263" s="164"/>
      <c r="N263" s="103" t="s">
        <v>41</v>
      </c>
      <c r="O263" s="105">
        <v>1</v>
      </c>
      <c r="P263" s="104">
        <f t="shared" si="54"/>
        <v>1685.63</v>
      </c>
      <c r="Q263" s="166"/>
      <c r="R263" s="168"/>
      <c r="W263" s="54" t="str">
        <f t="shared" si="55"/>
        <v>mkckdvol -dev IBM.2107-75KYB61 -extpool P1 -cap 32760 -eam rotateexts -sam ese -name ckd_KYB61_#h C13F-C17F</v>
      </c>
    </row>
    <row r="264" spans="1:23" s="63" customFormat="1" x14ac:dyDescent="0.2">
      <c r="A264" s="99" t="s">
        <v>15</v>
      </c>
      <c r="B264" s="99" t="s">
        <v>27</v>
      </c>
      <c r="C264" s="100" t="s">
        <v>28</v>
      </c>
      <c r="D264" s="101">
        <v>20</v>
      </c>
      <c r="E264" s="159"/>
      <c r="F264" s="161"/>
      <c r="G264" s="102" t="str">
        <f t="shared" si="62"/>
        <v>C180-C193</v>
      </c>
      <c r="H264" s="101" t="str">
        <f t="shared" si="63"/>
        <v>C180</v>
      </c>
      <c r="I264" s="101" t="str">
        <f t="shared" si="64"/>
        <v>C193</v>
      </c>
      <c r="J264" s="164"/>
      <c r="K264" s="164"/>
      <c r="L264" s="164"/>
      <c r="M264" s="164"/>
      <c r="N264" s="103" t="s">
        <v>41</v>
      </c>
      <c r="O264" s="105">
        <v>1</v>
      </c>
      <c r="P264" s="104">
        <f t="shared" si="54"/>
        <v>52.86</v>
      </c>
      <c r="Q264" s="166"/>
      <c r="R264" s="168"/>
      <c r="W264" s="54" t="str">
        <f t="shared" si="55"/>
        <v>mkckdvol -dev IBM.2107-75KYB61 -extpool P1 -cap 3339 -eam rotateexts -sam ese -name ckd_KYB61_#h C180-C193</v>
      </c>
    </row>
    <row r="265" spans="1:23" x14ac:dyDescent="0.2">
      <c r="A265" s="99" t="s">
        <v>15</v>
      </c>
      <c r="B265" s="99" t="s">
        <v>23</v>
      </c>
      <c r="C265" s="100" t="s">
        <v>24</v>
      </c>
      <c r="D265" s="101">
        <v>39</v>
      </c>
      <c r="E265" s="159"/>
      <c r="F265" s="161"/>
      <c r="G265" s="102" t="str">
        <f t="shared" si="62"/>
        <v>C194-C1BA</v>
      </c>
      <c r="H265" s="101" t="str">
        <f t="shared" si="63"/>
        <v>C194</v>
      </c>
      <c r="I265" s="101" t="str">
        <f t="shared" si="64"/>
        <v>C1BA</v>
      </c>
      <c r="J265" s="164"/>
      <c r="K265" s="164"/>
      <c r="L265" s="164"/>
      <c r="M265" s="164"/>
      <c r="N265" s="103" t="s">
        <v>41</v>
      </c>
      <c r="O265" s="105">
        <v>1</v>
      </c>
      <c r="P265" s="104">
        <f t="shared" si="54"/>
        <v>2022.76</v>
      </c>
      <c r="Q265" s="166"/>
      <c r="R265" s="168"/>
      <c r="W265" s="54" t="str">
        <f t="shared" si="55"/>
        <v>mkckdvol -dev IBM.2107-75KYB61 -extpool P1 -cap 65520 -eam rotateexts -sam ese -name ckd_KYB61_#h C194-C1BA</v>
      </c>
    </row>
    <row r="266" spans="1:23" x14ac:dyDescent="0.2">
      <c r="A266" s="99" t="s">
        <v>15</v>
      </c>
      <c r="B266" s="99" t="s">
        <v>29</v>
      </c>
      <c r="C266" s="100" t="s">
        <v>30</v>
      </c>
      <c r="D266" s="101">
        <v>3</v>
      </c>
      <c r="E266" s="159"/>
      <c r="F266" s="161"/>
      <c r="G266" s="102" t="str">
        <f t="shared" si="62"/>
        <v>C1BB-C1BD</v>
      </c>
      <c r="H266" s="101" t="str">
        <f t="shared" si="63"/>
        <v>C1BB</v>
      </c>
      <c r="I266" s="101" t="str">
        <f t="shared" si="64"/>
        <v>C1BD</v>
      </c>
      <c r="J266" s="164"/>
      <c r="K266" s="164"/>
      <c r="L266" s="164"/>
      <c r="M266" s="164"/>
      <c r="N266" s="103" t="s">
        <v>41</v>
      </c>
      <c r="O266" s="105">
        <v>1</v>
      </c>
      <c r="P266" s="104">
        <f t="shared" si="54"/>
        <v>623.78</v>
      </c>
      <c r="Q266" s="166"/>
      <c r="R266" s="168"/>
      <c r="W266" s="54" t="str">
        <f t="shared" si="55"/>
        <v>mkckdvol -dev IBM.2107-75KYB61 -extpool P1 -cap 262668 -eam rotateexts -sam ese -name ckd_KYB61_#h C1BB-C1BD</v>
      </c>
    </row>
    <row r="267" spans="1:23" x14ac:dyDescent="0.2">
      <c r="A267" s="99" t="s">
        <v>15</v>
      </c>
      <c r="B267" s="99" t="s">
        <v>23</v>
      </c>
      <c r="C267" s="100" t="s">
        <v>24</v>
      </c>
      <c r="D267" s="101">
        <v>15</v>
      </c>
      <c r="E267" s="159"/>
      <c r="F267" s="161"/>
      <c r="G267" s="102" t="str">
        <f t="shared" si="62"/>
        <v>C1BE-C1CC</v>
      </c>
      <c r="H267" s="101" t="str">
        <f t="shared" si="63"/>
        <v>C1BE</v>
      </c>
      <c r="I267" s="101" t="str">
        <f t="shared" si="64"/>
        <v>C1CC</v>
      </c>
      <c r="J267" s="164"/>
      <c r="K267" s="164"/>
      <c r="L267" s="164"/>
      <c r="M267" s="164"/>
      <c r="N267" s="103" t="s">
        <v>41</v>
      </c>
      <c r="O267" s="105">
        <v>1</v>
      </c>
      <c r="P267" s="104">
        <f t="shared" si="54"/>
        <v>777.98</v>
      </c>
      <c r="Q267" s="166"/>
      <c r="R267" s="168"/>
      <c r="W267" s="54" t="str">
        <f t="shared" si="55"/>
        <v>mkckdvol -dev IBM.2107-75KYB61 -extpool P1 -cap 65520 -eam rotateexts -sam ese -name ckd_KYB61_#h C1BE-C1CC</v>
      </c>
    </row>
    <row r="268" spans="1:23" x14ac:dyDescent="0.2">
      <c r="A268" s="99" t="s">
        <v>15</v>
      </c>
      <c r="B268" s="99" t="s">
        <v>29</v>
      </c>
      <c r="C268" s="100" t="s">
        <v>30</v>
      </c>
      <c r="D268" s="101">
        <v>3</v>
      </c>
      <c r="E268" s="159"/>
      <c r="F268" s="161"/>
      <c r="G268" s="102" t="str">
        <f t="shared" si="62"/>
        <v>C1CD-C1CF</v>
      </c>
      <c r="H268" s="101" t="str">
        <f t="shared" si="63"/>
        <v>C1CD</v>
      </c>
      <c r="I268" s="101" t="str">
        <f t="shared" si="64"/>
        <v>C1CF</v>
      </c>
      <c r="J268" s="164"/>
      <c r="K268" s="164"/>
      <c r="L268" s="164"/>
      <c r="M268" s="164"/>
      <c r="N268" s="103" t="s">
        <v>41</v>
      </c>
      <c r="O268" s="105">
        <v>1</v>
      </c>
      <c r="P268" s="104">
        <f t="shared" si="54"/>
        <v>623.78</v>
      </c>
      <c r="Q268" s="166"/>
      <c r="R268" s="168"/>
      <c r="W268" s="54" t="str">
        <f t="shared" si="55"/>
        <v>mkckdvol -dev IBM.2107-75KYB61 -extpool P1 -cap 262668 -eam rotateexts -sam ese -name ckd_KYB61_#h C1CD-C1CF</v>
      </c>
    </row>
    <row r="269" spans="1:23" s="25" customFormat="1" ht="12.75" customHeight="1" x14ac:dyDescent="0.2">
      <c r="A269" s="26" t="s">
        <v>15</v>
      </c>
      <c r="B269" s="26" t="s">
        <v>23</v>
      </c>
      <c r="C269" s="27" t="s">
        <v>24</v>
      </c>
      <c r="D269" s="28">
        <v>14</v>
      </c>
      <c r="E269" s="124"/>
      <c r="F269" s="30"/>
      <c r="G269" s="31" t="str">
        <f t="shared" si="62"/>
        <v>C1D0-C1DD</v>
      </c>
      <c r="H269" s="32" t="str">
        <f t="shared" si="63"/>
        <v>C1D0</v>
      </c>
      <c r="I269" s="32" t="str">
        <f t="shared" si="64"/>
        <v>C1DD</v>
      </c>
      <c r="J269" s="31"/>
      <c r="K269" s="33"/>
      <c r="L269" s="34"/>
      <c r="M269" s="33"/>
      <c r="N269" s="31" t="s">
        <v>41</v>
      </c>
      <c r="O269" s="35">
        <v>1</v>
      </c>
      <c r="P269" s="36">
        <f t="shared" si="54"/>
        <v>726.12</v>
      </c>
      <c r="Q269" s="37"/>
      <c r="R269" s="38"/>
      <c r="W269" s="25" t="str">
        <f t="shared" si="55"/>
        <v>mkckdvol -dev IBM.2107-75KYB61 -extpool P1 -cap 65520 -eam rotateexts -sam ese -name ckd_KYB61_#h C1D0-C1DD</v>
      </c>
    </row>
    <row r="270" spans="1:23" x14ac:dyDescent="0.2">
      <c r="A270" s="99" t="s">
        <v>15</v>
      </c>
      <c r="B270" s="99" t="s">
        <v>16</v>
      </c>
      <c r="C270" s="100" t="s">
        <v>17</v>
      </c>
      <c r="D270" s="101">
        <v>1</v>
      </c>
      <c r="E270" s="132">
        <v>222</v>
      </c>
      <c r="F270" s="160" t="str">
        <f>DEC2HEX(HEX2DEC(F260)+1)</f>
        <v>C2</v>
      </c>
      <c r="G270" s="102" t="str">
        <f t="shared" si="62"/>
        <v>C200-C200</v>
      </c>
      <c r="H270" s="101" t="str">
        <f>DEC2HEX(HEX2DEC(H260)+256)</f>
        <v>C200</v>
      </c>
      <c r="I270" s="101" t="str">
        <f>DEC2HEX(HEX2DEC(I260)+256)</f>
        <v>C200</v>
      </c>
      <c r="J270" s="162" t="str">
        <f>DEC2HEX(HEX2DEC(J260)+256)</f>
        <v>C2E0</v>
      </c>
      <c r="K270" s="162" t="str">
        <f>DEC2HEX(HEX2DEC(K260)+256)</f>
        <v>C2FF</v>
      </c>
      <c r="L270" s="162">
        <f>(HEX2DEC(K270)-HEX2DEC(J270))+1</f>
        <v>32</v>
      </c>
      <c r="M270" s="162" t="str">
        <f>DEC2HEX(HEX2DEC(M260)+256)</f>
        <v>C20E</v>
      </c>
      <c r="N270" s="103" t="s">
        <v>41</v>
      </c>
      <c r="O270" s="102" t="s">
        <v>22</v>
      </c>
      <c r="P270" s="104">
        <f t="shared" si="54"/>
        <v>0.88</v>
      </c>
      <c r="Q270" s="165">
        <f>SUM(P270:P278)</f>
        <v>7904.94</v>
      </c>
      <c r="R270" s="167" t="s">
        <v>136</v>
      </c>
      <c r="W270" s="54" t="str">
        <f t="shared" si="55"/>
        <v>mkckdvol -dev IBM.2107-75KYB61 -extpool P0 -cap 1113 -eam rotateexts -sam ese -name ckd_KYB61_#h C200-C200</v>
      </c>
    </row>
    <row r="271" spans="1:23" x14ac:dyDescent="0.2">
      <c r="A271" s="99" t="s">
        <v>15</v>
      </c>
      <c r="B271" s="99" t="s">
        <v>18</v>
      </c>
      <c r="C271" s="100" t="s">
        <v>19</v>
      </c>
      <c r="D271" s="101">
        <v>25</v>
      </c>
      <c r="E271" s="159"/>
      <c r="F271" s="161"/>
      <c r="G271" s="102" t="str">
        <f t="shared" si="62"/>
        <v>C201-C219</v>
      </c>
      <c r="H271" s="101" t="str">
        <f t="shared" ref="H271:H279" si="65">DEC2HEX(HEX2DEC(I270)+1)</f>
        <v>C201</v>
      </c>
      <c r="I271" s="101" t="str">
        <f t="shared" ref="I271:I279" si="66">DEC2HEX(HEX2DEC(H271)+D271-1)</f>
        <v>C219</v>
      </c>
      <c r="J271" s="164"/>
      <c r="K271" s="164"/>
      <c r="L271" s="164"/>
      <c r="M271" s="164"/>
      <c r="N271" s="103" t="s">
        <v>41</v>
      </c>
      <c r="O271" s="105">
        <v>0</v>
      </c>
      <c r="P271" s="104">
        <f t="shared" si="54"/>
        <v>198.24</v>
      </c>
      <c r="Q271" s="166"/>
      <c r="R271" s="168"/>
      <c r="W271" s="54" t="str">
        <f t="shared" si="55"/>
        <v>mkckdvol -dev IBM.2107-75KYB61 -extpool P0 -cap 10017 -eam rotateexts -sam ese -name ckd_KYB61_#h C201-C219</v>
      </c>
    </row>
    <row r="272" spans="1:23" x14ac:dyDescent="0.2">
      <c r="A272" s="99" t="s">
        <v>15</v>
      </c>
      <c r="B272" s="99" t="s">
        <v>23</v>
      </c>
      <c r="C272" s="100" t="s">
        <v>24</v>
      </c>
      <c r="D272" s="101">
        <v>37</v>
      </c>
      <c r="E272" s="159"/>
      <c r="F272" s="161"/>
      <c r="G272" s="102" t="str">
        <f t="shared" si="62"/>
        <v>C21A-C23E</v>
      </c>
      <c r="H272" s="101" t="str">
        <f t="shared" si="65"/>
        <v>C21A</v>
      </c>
      <c r="I272" s="101" t="str">
        <f t="shared" si="66"/>
        <v>C23E</v>
      </c>
      <c r="J272" s="164"/>
      <c r="K272" s="164"/>
      <c r="L272" s="164"/>
      <c r="M272" s="164"/>
      <c r="N272" s="103" t="s">
        <v>41</v>
      </c>
      <c r="O272" s="105">
        <v>0</v>
      </c>
      <c r="P272" s="104">
        <f t="shared" si="54"/>
        <v>1919.03</v>
      </c>
      <c r="Q272" s="166"/>
      <c r="R272" s="168"/>
      <c r="W272" s="54" t="str">
        <f t="shared" si="55"/>
        <v>mkckdvol -dev IBM.2107-75KYB61 -extpool P0 -cap 65520 -eam rotateexts -sam ese -name ckd_KYB61_#h C21A-C23E</v>
      </c>
    </row>
    <row r="273" spans="1:23" x14ac:dyDescent="0.2">
      <c r="A273" s="99" t="s">
        <v>15</v>
      </c>
      <c r="B273" s="99" t="s">
        <v>25</v>
      </c>
      <c r="C273" s="100" t="s">
        <v>26</v>
      </c>
      <c r="D273" s="101">
        <v>65</v>
      </c>
      <c r="E273" s="159"/>
      <c r="F273" s="161"/>
      <c r="G273" s="102" t="str">
        <f t="shared" si="62"/>
        <v>C23F-C27F</v>
      </c>
      <c r="H273" s="101" t="str">
        <f t="shared" si="65"/>
        <v>C23F</v>
      </c>
      <c r="I273" s="101" t="str">
        <f t="shared" si="66"/>
        <v>C27F</v>
      </c>
      <c r="J273" s="164"/>
      <c r="K273" s="164"/>
      <c r="L273" s="164"/>
      <c r="M273" s="164"/>
      <c r="N273" s="103" t="s">
        <v>41</v>
      </c>
      <c r="O273" s="105">
        <v>0</v>
      </c>
      <c r="P273" s="104">
        <f t="shared" si="54"/>
        <v>1685.63</v>
      </c>
      <c r="Q273" s="166"/>
      <c r="R273" s="168"/>
      <c r="W273" s="54" t="str">
        <f t="shared" si="55"/>
        <v>mkckdvol -dev IBM.2107-75KYB61 -extpool P0 -cap 32760 -eam rotateexts -sam ese -name ckd_KYB61_#h C23F-C27F</v>
      </c>
    </row>
    <row r="274" spans="1:23" x14ac:dyDescent="0.2">
      <c r="A274" s="99" t="s">
        <v>15</v>
      </c>
      <c r="B274" s="99" t="s">
        <v>27</v>
      </c>
      <c r="C274" s="100" t="s">
        <v>28</v>
      </c>
      <c r="D274" s="101">
        <v>20</v>
      </c>
      <c r="E274" s="159"/>
      <c r="F274" s="161"/>
      <c r="G274" s="102" t="str">
        <f t="shared" si="62"/>
        <v>C280-C293</v>
      </c>
      <c r="H274" s="101" t="str">
        <f t="shared" si="65"/>
        <v>C280</v>
      </c>
      <c r="I274" s="101" t="str">
        <f t="shared" si="66"/>
        <v>C293</v>
      </c>
      <c r="J274" s="164"/>
      <c r="K274" s="164"/>
      <c r="L274" s="164"/>
      <c r="M274" s="164"/>
      <c r="N274" s="103" t="s">
        <v>41</v>
      </c>
      <c r="O274" s="105">
        <v>0</v>
      </c>
      <c r="P274" s="104">
        <f t="shared" si="54"/>
        <v>52.86</v>
      </c>
      <c r="Q274" s="166"/>
      <c r="R274" s="168"/>
      <c r="W274" s="54" t="str">
        <f t="shared" si="55"/>
        <v>mkckdvol -dev IBM.2107-75KYB61 -extpool P0 -cap 3339 -eam rotateexts -sam ese -name ckd_KYB61_#h C280-C293</v>
      </c>
    </row>
    <row r="275" spans="1:23" x14ac:dyDescent="0.2">
      <c r="A275" s="99" t="s">
        <v>15</v>
      </c>
      <c r="B275" s="99" t="s">
        <v>23</v>
      </c>
      <c r="C275" s="100" t="s">
        <v>24</v>
      </c>
      <c r="D275" s="101">
        <v>39</v>
      </c>
      <c r="E275" s="159"/>
      <c r="F275" s="161"/>
      <c r="G275" s="102" t="str">
        <f t="shared" si="62"/>
        <v>C294-C2BA</v>
      </c>
      <c r="H275" s="101" t="str">
        <f t="shared" si="65"/>
        <v>C294</v>
      </c>
      <c r="I275" s="101" t="str">
        <f t="shared" si="66"/>
        <v>C2BA</v>
      </c>
      <c r="J275" s="164"/>
      <c r="K275" s="164"/>
      <c r="L275" s="164"/>
      <c r="M275" s="164"/>
      <c r="N275" s="103" t="s">
        <v>41</v>
      </c>
      <c r="O275" s="105">
        <v>0</v>
      </c>
      <c r="P275" s="104">
        <f t="shared" si="54"/>
        <v>2022.76</v>
      </c>
      <c r="Q275" s="166"/>
      <c r="R275" s="168"/>
      <c r="W275" s="54" t="str">
        <f t="shared" si="55"/>
        <v>mkckdvol -dev IBM.2107-75KYB61 -extpool P0 -cap 65520 -eam rotateexts -sam ese -name ckd_KYB61_#h C294-C2BA</v>
      </c>
    </row>
    <row r="276" spans="1:23" x14ac:dyDescent="0.2">
      <c r="A276" s="99" t="s">
        <v>15</v>
      </c>
      <c r="B276" s="99" t="s">
        <v>29</v>
      </c>
      <c r="C276" s="100" t="s">
        <v>30</v>
      </c>
      <c r="D276" s="101">
        <v>3</v>
      </c>
      <c r="E276" s="159"/>
      <c r="F276" s="161"/>
      <c r="G276" s="102" t="str">
        <f t="shared" si="62"/>
        <v>C2BB-C2BD</v>
      </c>
      <c r="H276" s="101" t="str">
        <f t="shared" si="65"/>
        <v>C2BB</v>
      </c>
      <c r="I276" s="101" t="str">
        <f t="shared" si="66"/>
        <v>C2BD</v>
      </c>
      <c r="J276" s="164"/>
      <c r="K276" s="164"/>
      <c r="L276" s="164"/>
      <c r="M276" s="164"/>
      <c r="N276" s="103" t="s">
        <v>41</v>
      </c>
      <c r="O276" s="105">
        <v>0</v>
      </c>
      <c r="P276" s="104">
        <f t="shared" si="54"/>
        <v>623.78</v>
      </c>
      <c r="Q276" s="166"/>
      <c r="R276" s="168"/>
      <c r="W276" s="54" t="str">
        <f t="shared" si="55"/>
        <v>mkckdvol -dev IBM.2107-75KYB61 -extpool P0 -cap 262668 -eam rotateexts -sam ese -name ckd_KYB61_#h C2BB-C2BD</v>
      </c>
    </row>
    <row r="277" spans="1:23" x14ac:dyDescent="0.2">
      <c r="A277" s="99" t="s">
        <v>15</v>
      </c>
      <c r="B277" s="99" t="s">
        <v>23</v>
      </c>
      <c r="C277" s="100" t="s">
        <v>24</v>
      </c>
      <c r="D277" s="101">
        <v>15</v>
      </c>
      <c r="E277" s="159"/>
      <c r="F277" s="161"/>
      <c r="G277" s="102" t="str">
        <f t="shared" si="62"/>
        <v>C2BE-C2CC</v>
      </c>
      <c r="H277" s="101" t="str">
        <f t="shared" si="65"/>
        <v>C2BE</v>
      </c>
      <c r="I277" s="101" t="str">
        <f t="shared" si="66"/>
        <v>C2CC</v>
      </c>
      <c r="J277" s="164"/>
      <c r="K277" s="164"/>
      <c r="L277" s="164"/>
      <c r="M277" s="164"/>
      <c r="N277" s="103" t="s">
        <v>41</v>
      </c>
      <c r="O277" s="105">
        <v>0</v>
      </c>
      <c r="P277" s="104">
        <f t="shared" si="54"/>
        <v>777.98</v>
      </c>
      <c r="Q277" s="166"/>
      <c r="R277" s="168"/>
      <c r="W277" s="54" t="str">
        <f t="shared" si="55"/>
        <v>mkckdvol -dev IBM.2107-75KYB61 -extpool P0 -cap 65520 -eam rotateexts -sam ese -name ckd_KYB61_#h C2BE-C2CC</v>
      </c>
    </row>
    <row r="278" spans="1:23" x14ac:dyDescent="0.2">
      <c r="A278" s="99" t="s">
        <v>15</v>
      </c>
      <c r="B278" s="99" t="s">
        <v>29</v>
      </c>
      <c r="C278" s="100" t="s">
        <v>30</v>
      </c>
      <c r="D278" s="101">
        <v>3</v>
      </c>
      <c r="E278" s="159"/>
      <c r="F278" s="161"/>
      <c r="G278" s="102" t="str">
        <f t="shared" si="62"/>
        <v>C2CD-C2CF</v>
      </c>
      <c r="H278" s="101" t="str">
        <f t="shared" si="65"/>
        <v>C2CD</v>
      </c>
      <c r="I278" s="101" t="str">
        <f t="shared" si="66"/>
        <v>C2CF</v>
      </c>
      <c r="J278" s="164"/>
      <c r="K278" s="164"/>
      <c r="L278" s="164"/>
      <c r="M278" s="164"/>
      <c r="N278" s="103" t="s">
        <v>41</v>
      </c>
      <c r="O278" s="105">
        <v>0</v>
      </c>
      <c r="P278" s="104">
        <f t="shared" si="54"/>
        <v>623.78</v>
      </c>
      <c r="Q278" s="166"/>
      <c r="R278" s="168"/>
      <c r="W278" s="54" t="str">
        <f t="shared" si="55"/>
        <v>mkckdvol -dev IBM.2107-75KYB61 -extpool P0 -cap 262668 -eam rotateexts -sam ese -name ckd_KYB61_#h C2CD-C2CF</v>
      </c>
    </row>
    <row r="279" spans="1:23" s="25" customFormat="1" ht="12.75" customHeight="1" x14ac:dyDescent="0.2">
      <c r="A279" s="26" t="s">
        <v>15</v>
      </c>
      <c r="B279" s="26" t="s">
        <v>23</v>
      </c>
      <c r="C279" s="27" t="s">
        <v>24</v>
      </c>
      <c r="D279" s="28">
        <v>14</v>
      </c>
      <c r="E279" s="124"/>
      <c r="F279" s="30"/>
      <c r="G279" s="31" t="str">
        <f t="shared" si="62"/>
        <v>C2D0-C2DD</v>
      </c>
      <c r="H279" s="32" t="str">
        <f t="shared" si="65"/>
        <v>C2D0</v>
      </c>
      <c r="I279" s="32" t="str">
        <f t="shared" si="66"/>
        <v>C2DD</v>
      </c>
      <c r="J279" s="31"/>
      <c r="K279" s="33"/>
      <c r="L279" s="34"/>
      <c r="M279" s="33"/>
      <c r="N279" s="31" t="s">
        <v>41</v>
      </c>
      <c r="O279" s="35">
        <v>0</v>
      </c>
      <c r="P279" s="36">
        <f t="shared" si="54"/>
        <v>726.12</v>
      </c>
      <c r="Q279" s="37"/>
      <c r="R279" s="38"/>
      <c r="W279" s="25" t="str">
        <f t="shared" si="55"/>
        <v>mkckdvol -dev IBM.2107-75KYB61 -extpool P0 -cap 65520 -eam rotateexts -sam ese -name ckd_KYB61_#h C2D0-C2DD</v>
      </c>
    </row>
    <row r="280" spans="1:23" x14ac:dyDescent="0.2">
      <c r="A280" s="99" t="s">
        <v>15</v>
      </c>
      <c r="B280" s="99" t="s">
        <v>16</v>
      </c>
      <c r="C280" s="100" t="s">
        <v>17</v>
      </c>
      <c r="D280" s="101">
        <v>1</v>
      </c>
      <c r="E280" s="132">
        <v>222</v>
      </c>
      <c r="F280" s="160" t="str">
        <f>DEC2HEX(HEX2DEC(F270)+1)</f>
        <v>C3</v>
      </c>
      <c r="G280" s="102" t="str">
        <f t="shared" si="62"/>
        <v>C300-C300</v>
      </c>
      <c r="H280" s="101" t="str">
        <f>DEC2HEX(HEX2DEC(H270)+256)</f>
        <v>C300</v>
      </c>
      <c r="I280" s="101" t="str">
        <f>DEC2HEX(HEX2DEC(I270)+256)</f>
        <v>C300</v>
      </c>
      <c r="J280" s="162" t="str">
        <f>DEC2HEX(HEX2DEC(J270)+256)</f>
        <v>C3E0</v>
      </c>
      <c r="K280" s="162" t="str">
        <f>DEC2HEX(HEX2DEC(K270)+256)</f>
        <v>C3FF</v>
      </c>
      <c r="L280" s="162">
        <f>(HEX2DEC(K280)-HEX2DEC(J280))+1</f>
        <v>32</v>
      </c>
      <c r="M280" s="162" t="str">
        <f>DEC2HEX(HEX2DEC(M270)+256)</f>
        <v>C30E</v>
      </c>
      <c r="N280" s="103" t="s">
        <v>41</v>
      </c>
      <c r="O280" s="102" t="s">
        <v>16</v>
      </c>
      <c r="P280" s="104">
        <f t="shared" si="54"/>
        <v>0.88</v>
      </c>
      <c r="Q280" s="165">
        <f>SUM(P280:P288)</f>
        <v>7904.94</v>
      </c>
      <c r="R280" s="167" t="s">
        <v>136</v>
      </c>
      <c r="W280" s="54" t="str">
        <f t="shared" si="55"/>
        <v>mkckdvol -dev IBM.2107-75KYB61 -extpool P1 -cap 1113 -eam rotateexts -sam ese -name ckd_KYB61_#h C300-C300</v>
      </c>
    </row>
    <row r="281" spans="1:23" x14ac:dyDescent="0.2">
      <c r="A281" s="99" t="s">
        <v>15</v>
      </c>
      <c r="B281" s="99" t="s">
        <v>18</v>
      </c>
      <c r="C281" s="100" t="s">
        <v>19</v>
      </c>
      <c r="D281" s="101">
        <v>25</v>
      </c>
      <c r="E281" s="159"/>
      <c r="F281" s="161"/>
      <c r="G281" s="102" t="str">
        <f t="shared" si="62"/>
        <v>C301-C319</v>
      </c>
      <c r="H281" s="101" t="str">
        <f t="shared" ref="H281:H289" si="67">DEC2HEX(HEX2DEC(I280)+1)</f>
        <v>C301</v>
      </c>
      <c r="I281" s="101" t="str">
        <f t="shared" ref="I281:I289" si="68">DEC2HEX(HEX2DEC(H281)+D281-1)</f>
        <v>C319</v>
      </c>
      <c r="J281" s="164"/>
      <c r="K281" s="164"/>
      <c r="L281" s="164"/>
      <c r="M281" s="164"/>
      <c r="N281" s="103" t="s">
        <v>41</v>
      </c>
      <c r="O281" s="105">
        <v>1</v>
      </c>
      <c r="P281" s="104">
        <f t="shared" si="54"/>
        <v>198.24</v>
      </c>
      <c r="Q281" s="166"/>
      <c r="R281" s="168"/>
      <c r="W281" s="54" t="str">
        <f t="shared" si="55"/>
        <v>mkckdvol -dev IBM.2107-75KYB61 -extpool P1 -cap 10017 -eam rotateexts -sam ese -name ckd_KYB61_#h C301-C319</v>
      </c>
    </row>
    <row r="282" spans="1:23" x14ac:dyDescent="0.2">
      <c r="A282" s="99" t="s">
        <v>15</v>
      </c>
      <c r="B282" s="99" t="s">
        <v>23</v>
      </c>
      <c r="C282" s="100" t="s">
        <v>24</v>
      </c>
      <c r="D282" s="101">
        <v>37</v>
      </c>
      <c r="E282" s="159"/>
      <c r="F282" s="161"/>
      <c r="G282" s="102" t="str">
        <f t="shared" si="62"/>
        <v>C31A-C33E</v>
      </c>
      <c r="H282" s="101" t="str">
        <f t="shared" si="67"/>
        <v>C31A</v>
      </c>
      <c r="I282" s="101" t="str">
        <f t="shared" si="68"/>
        <v>C33E</v>
      </c>
      <c r="J282" s="164"/>
      <c r="K282" s="164"/>
      <c r="L282" s="164"/>
      <c r="M282" s="164"/>
      <c r="N282" s="103" t="s">
        <v>41</v>
      </c>
      <c r="O282" s="105">
        <v>1</v>
      </c>
      <c r="P282" s="104">
        <f t="shared" si="54"/>
        <v>1919.03</v>
      </c>
      <c r="Q282" s="166"/>
      <c r="R282" s="168"/>
      <c r="W282" s="54" t="str">
        <f t="shared" si="55"/>
        <v>mkckdvol -dev IBM.2107-75KYB61 -extpool P1 -cap 65520 -eam rotateexts -sam ese -name ckd_KYB61_#h C31A-C33E</v>
      </c>
    </row>
    <row r="283" spans="1:23" x14ac:dyDescent="0.2">
      <c r="A283" s="99" t="s">
        <v>15</v>
      </c>
      <c r="B283" s="99" t="s">
        <v>25</v>
      </c>
      <c r="C283" s="100" t="s">
        <v>26</v>
      </c>
      <c r="D283" s="101">
        <v>65</v>
      </c>
      <c r="E283" s="159"/>
      <c r="F283" s="161"/>
      <c r="G283" s="102" t="str">
        <f t="shared" si="62"/>
        <v>C33F-C37F</v>
      </c>
      <c r="H283" s="101" t="str">
        <f t="shared" si="67"/>
        <v>C33F</v>
      </c>
      <c r="I283" s="101" t="str">
        <f t="shared" si="68"/>
        <v>C37F</v>
      </c>
      <c r="J283" s="164"/>
      <c r="K283" s="164"/>
      <c r="L283" s="164"/>
      <c r="M283" s="164"/>
      <c r="N283" s="103" t="s">
        <v>41</v>
      </c>
      <c r="O283" s="105">
        <v>1</v>
      </c>
      <c r="P283" s="104">
        <f t="shared" si="54"/>
        <v>1685.63</v>
      </c>
      <c r="Q283" s="166"/>
      <c r="R283" s="168"/>
      <c r="W283" s="54" t="str">
        <f t="shared" si="55"/>
        <v>mkckdvol -dev IBM.2107-75KYB61 -extpool P1 -cap 32760 -eam rotateexts -sam ese -name ckd_KYB61_#h C33F-C37F</v>
      </c>
    </row>
    <row r="284" spans="1:23" x14ac:dyDescent="0.2">
      <c r="A284" s="99" t="s">
        <v>15</v>
      </c>
      <c r="B284" s="99" t="s">
        <v>27</v>
      </c>
      <c r="C284" s="100" t="s">
        <v>28</v>
      </c>
      <c r="D284" s="101">
        <v>20</v>
      </c>
      <c r="E284" s="159"/>
      <c r="F284" s="161"/>
      <c r="G284" s="102" t="str">
        <f t="shared" si="62"/>
        <v>C380-C393</v>
      </c>
      <c r="H284" s="101" t="str">
        <f t="shared" si="67"/>
        <v>C380</v>
      </c>
      <c r="I284" s="101" t="str">
        <f t="shared" si="68"/>
        <v>C393</v>
      </c>
      <c r="J284" s="164"/>
      <c r="K284" s="164"/>
      <c r="L284" s="164"/>
      <c r="M284" s="164"/>
      <c r="N284" s="103" t="s">
        <v>41</v>
      </c>
      <c r="O284" s="105">
        <v>1</v>
      </c>
      <c r="P284" s="104">
        <f t="shared" si="54"/>
        <v>52.86</v>
      </c>
      <c r="Q284" s="166"/>
      <c r="R284" s="168"/>
      <c r="W284" s="54" t="str">
        <f t="shared" si="55"/>
        <v>mkckdvol -dev IBM.2107-75KYB61 -extpool P1 -cap 3339 -eam rotateexts -sam ese -name ckd_KYB61_#h C380-C393</v>
      </c>
    </row>
    <row r="285" spans="1:23" x14ac:dyDescent="0.2">
      <c r="A285" s="99" t="s">
        <v>15</v>
      </c>
      <c r="B285" s="99" t="s">
        <v>23</v>
      </c>
      <c r="C285" s="100" t="s">
        <v>24</v>
      </c>
      <c r="D285" s="101">
        <v>39</v>
      </c>
      <c r="E285" s="159"/>
      <c r="F285" s="161"/>
      <c r="G285" s="102" t="str">
        <f t="shared" si="62"/>
        <v>C394-C3BA</v>
      </c>
      <c r="H285" s="101" t="str">
        <f t="shared" si="67"/>
        <v>C394</v>
      </c>
      <c r="I285" s="101" t="str">
        <f t="shared" si="68"/>
        <v>C3BA</v>
      </c>
      <c r="J285" s="164"/>
      <c r="K285" s="164"/>
      <c r="L285" s="164"/>
      <c r="M285" s="164"/>
      <c r="N285" s="103" t="s">
        <v>41</v>
      </c>
      <c r="O285" s="105">
        <v>1</v>
      </c>
      <c r="P285" s="104">
        <f t="shared" ref="P285:P355" si="69">ROUND((C285*D285*GiBcyl),2)</f>
        <v>2022.76</v>
      </c>
      <c r="Q285" s="166"/>
      <c r="R285" s="168"/>
      <c r="W285" s="54" t="str">
        <f t="shared" ref="W285:W355" si="70">CONCATENATE("mkckdvol -dev IBM.2107-75",$S$1," -extpool P",O285," -cap ",C285," -eam rotateexts -sam ese -name ckd_",$S$1,"_#h ",G285)</f>
        <v>mkckdvol -dev IBM.2107-75KYB61 -extpool P1 -cap 65520 -eam rotateexts -sam ese -name ckd_KYB61_#h C394-C3BA</v>
      </c>
    </row>
    <row r="286" spans="1:23" x14ac:dyDescent="0.2">
      <c r="A286" s="99" t="s">
        <v>15</v>
      </c>
      <c r="B286" s="99" t="s">
        <v>29</v>
      </c>
      <c r="C286" s="100" t="s">
        <v>30</v>
      </c>
      <c r="D286" s="101">
        <v>3</v>
      </c>
      <c r="E286" s="159"/>
      <c r="F286" s="161"/>
      <c r="G286" s="102" t="str">
        <f t="shared" si="62"/>
        <v>C3BB-C3BD</v>
      </c>
      <c r="H286" s="101" t="str">
        <f t="shared" si="67"/>
        <v>C3BB</v>
      </c>
      <c r="I286" s="101" t="str">
        <f t="shared" si="68"/>
        <v>C3BD</v>
      </c>
      <c r="J286" s="164"/>
      <c r="K286" s="164"/>
      <c r="L286" s="164"/>
      <c r="M286" s="164"/>
      <c r="N286" s="103" t="s">
        <v>41</v>
      </c>
      <c r="O286" s="105">
        <v>1</v>
      </c>
      <c r="P286" s="104">
        <f t="shared" si="69"/>
        <v>623.78</v>
      </c>
      <c r="Q286" s="166"/>
      <c r="R286" s="168"/>
      <c r="W286" s="54" t="str">
        <f t="shared" si="70"/>
        <v>mkckdvol -dev IBM.2107-75KYB61 -extpool P1 -cap 262668 -eam rotateexts -sam ese -name ckd_KYB61_#h C3BB-C3BD</v>
      </c>
    </row>
    <row r="287" spans="1:23" x14ac:dyDescent="0.2">
      <c r="A287" s="99" t="s">
        <v>15</v>
      </c>
      <c r="B287" s="99" t="s">
        <v>23</v>
      </c>
      <c r="C287" s="100" t="s">
        <v>24</v>
      </c>
      <c r="D287" s="101">
        <v>15</v>
      </c>
      <c r="E287" s="159"/>
      <c r="F287" s="161"/>
      <c r="G287" s="102" t="str">
        <f t="shared" si="62"/>
        <v>C3BE-C3CC</v>
      </c>
      <c r="H287" s="101" t="str">
        <f t="shared" si="67"/>
        <v>C3BE</v>
      </c>
      <c r="I287" s="101" t="str">
        <f t="shared" si="68"/>
        <v>C3CC</v>
      </c>
      <c r="J287" s="164"/>
      <c r="K287" s="164"/>
      <c r="L287" s="164"/>
      <c r="M287" s="164"/>
      <c r="N287" s="103" t="s">
        <v>41</v>
      </c>
      <c r="O287" s="105">
        <v>1</v>
      </c>
      <c r="P287" s="104">
        <f t="shared" si="69"/>
        <v>777.98</v>
      </c>
      <c r="Q287" s="166"/>
      <c r="R287" s="168"/>
      <c r="W287" s="54" t="str">
        <f t="shared" si="70"/>
        <v>mkckdvol -dev IBM.2107-75KYB61 -extpool P1 -cap 65520 -eam rotateexts -sam ese -name ckd_KYB61_#h C3BE-C3CC</v>
      </c>
    </row>
    <row r="288" spans="1:23" x14ac:dyDescent="0.2">
      <c r="A288" s="99" t="s">
        <v>15</v>
      </c>
      <c r="B288" s="99" t="s">
        <v>29</v>
      </c>
      <c r="C288" s="100" t="s">
        <v>30</v>
      </c>
      <c r="D288" s="101">
        <v>3</v>
      </c>
      <c r="E288" s="159"/>
      <c r="F288" s="161"/>
      <c r="G288" s="102" t="str">
        <f t="shared" si="62"/>
        <v>C3CD-C3CF</v>
      </c>
      <c r="H288" s="101" t="str">
        <f t="shared" si="67"/>
        <v>C3CD</v>
      </c>
      <c r="I288" s="101" t="str">
        <f t="shared" si="68"/>
        <v>C3CF</v>
      </c>
      <c r="J288" s="164"/>
      <c r="K288" s="164"/>
      <c r="L288" s="164"/>
      <c r="M288" s="164"/>
      <c r="N288" s="103" t="s">
        <v>41</v>
      </c>
      <c r="O288" s="105">
        <v>1</v>
      </c>
      <c r="P288" s="104">
        <f t="shared" si="69"/>
        <v>623.78</v>
      </c>
      <c r="Q288" s="166"/>
      <c r="R288" s="168"/>
      <c r="W288" s="54" t="str">
        <f t="shared" si="70"/>
        <v>mkckdvol -dev IBM.2107-75KYB61 -extpool P1 -cap 262668 -eam rotateexts -sam ese -name ckd_KYB61_#h C3CD-C3CF</v>
      </c>
    </row>
    <row r="289" spans="1:23" s="25" customFormat="1" ht="12.75" customHeight="1" x14ac:dyDescent="0.2">
      <c r="A289" s="26" t="s">
        <v>15</v>
      </c>
      <c r="B289" s="26" t="s">
        <v>23</v>
      </c>
      <c r="C289" s="27" t="s">
        <v>24</v>
      </c>
      <c r="D289" s="28">
        <v>14</v>
      </c>
      <c r="E289" s="124"/>
      <c r="F289" s="30"/>
      <c r="G289" s="31" t="str">
        <f t="shared" si="62"/>
        <v>C3D0-C3DD</v>
      </c>
      <c r="H289" s="32" t="str">
        <f t="shared" si="67"/>
        <v>C3D0</v>
      </c>
      <c r="I289" s="32" t="str">
        <f t="shared" si="68"/>
        <v>C3DD</v>
      </c>
      <c r="J289" s="31"/>
      <c r="K289" s="33"/>
      <c r="L289" s="34"/>
      <c r="M289" s="33"/>
      <c r="N289" s="31" t="s">
        <v>41</v>
      </c>
      <c r="O289" s="35">
        <v>1</v>
      </c>
      <c r="P289" s="36">
        <f t="shared" si="69"/>
        <v>726.12</v>
      </c>
      <c r="Q289" s="37"/>
      <c r="R289" s="38"/>
      <c r="W289" s="25" t="str">
        <f t="shared" si="70"/>
        <v>mkckdvol -dev IBM.2107-75KYB61 -extpool P1 -cap 65520 -eam rotateexts -sam ese -name ckd_KYB61_#h C3D0-C3DD</v>
      </c>
    </row>
    <row r="290" spans="1:23" x14ac:dyDescent="0.2">
      <c r="A290" s="99" t="s">
        <v>15</v>
      </c>
      <c r="B290" s="99" t="s">
        <v>16</v>
      </c>
      <c r="C290" s="100" t="s">
        <v>17</v>
      </c>
      <c r="D290" s="101">
        <v>1</v>
      </c>
      <c r="E290" s="132">
        <v>222</v>
      </c>
      <c r="F290" s="160" t="str">
        <f>DEC2HEX(HEX2DEC(F280)+1)</f>
        <v>C4</v>
      </c>
      <c r="G290" s="102" t="str">
        <f t="shared" si="62"/>
        <v>C400-C400</v>
      </c>
      <c r="H290" s="101" t="str">
        <f>DEC2HEX(HEX2DEC(H280)+256)</f>
        <v>C400</v>
      </c>
      <c r="I290" s="101" t="str">
        <f>DEC2HEX(HEX2DEC(I280)+256)</f>
        <v>C400</v>
      </c>
      <c r="J290" s="162" t="str">
        <f>DEC2HEX(HEX2DEC(J280)+256)</f>
        <v>C4E0</v>
      </c>
      <c r="K290" s="162" t="str">
        <f>DEC2HEX(HEX2DEC(K280)+256)</f>
        <v>C4FF</v>
      </c>
      <c r="L290" s="162">
        <f>(HEX2DEC(K290)-HEX2DEC(J290))+1</f>
        <v>32</v>
      </c>
      <c r="M290" s="162" t="str">
        <f>DEC2HEX(HEX2DEC(M280)+256)</f>
        <v>C40E</v>
      </c>
      <c r="N290" s="103" t="s">
        <v>41</v>
      </c>
      <c r="O290" s="102" t="s">
        <v>22</v>
      </c>
      <c r="P290" s="104">
        <f t="shared" si="69"/>
        <v>0.88</v>
      </c>
      <c r="Q290" s="165">
        <f>SUM(P290:P298)</f>
        <v>7904.94</v>
      </c>
      <c r="R290" s="167" t="s">
        <v>136</v>
      </c>
      <c r="W290" s="54" t="str">
        <f t="shared" si="70"/>
        <v>mkckdvol -dev IBM.2107-75KYB61 -extpool P0 -cap 1113 -eam rotateexts -sam ese -name ckd_KYB61_#h C400-C400</v>
      </c>
    </row>
    <row r="291" spans="1:23" x14ac:dyDescent="0.2">
      <c r="A291" s="99" t="s">
        <v>15</v>
      </c>
      <c r="B291" s="99" t="s">
        <v>18</v>
      </c>
      <c r="C291" s="100" t="s">
        <v>19</v>
      </c>
      <c r="D291" s="101">
        <v>25</v>
      </c>
      <c r="E291" s="159"/>
      <c r="F291" s="161"/>
      <c r="G291" s="102" t="str">
        <f t="shared" si="62"/>
        <v>C401-C419</v>
      </c>
      <c r="H291" s="101" t="str">
        <f t="shared" ref="H291:H299" si="71">DEC2HEX(HEX2DEC(I290)+1)</f>
        <v>C401</v>
      </c>
      <c r="I291" s="101" t="str">
        <f t="shared" ref="I291:I299" si="72">DEC2HEX(HEX2DEC(H291)+D291-1)</f>
        <v>C419</v>
      </c>
      <c r="J291" s="164"/>
      <c r="K291" s="164"/>
      <c r="L291" s="164"/>
      <c r="M291" s="164"/>
      <c r="N291" s="103" t="s">
        <v>41</v>
      </c>
      <c r="O291" s="105">
        <v>0</v>
      </c>
      <c r="P291" s="104">
        <f t="shared" si="69"/>
        <v>198.24</v>
      </c>
      <c r="Q291" s="166"/>
      <c r="R291" s="168"/>
      <c r="W291" s="54" t="str">
        <f t="shared" si="70"/>
        <v>mkckdvol -dev IBM.2107-75KYB61 -extpool P0 -cap 10017 -eam rotateexts -sam ese -name ckd_KYB61_#h C401-C419</v>
      </c>
    </row>
    <row r="292" spans="1:23" x14ac:dyDescent="0.2">
      <c r="A292" s="99" t="s">
        <v>15</v>
      </c>
      <c r="B292" s="99" t="s">
        <v>23</v>
      </c>
      <c r="C292" s="100" t="s">
        <v>24</v>
      </c>
      <c r="D292" s="101">
        <v>37</v>
      </c>
      <c r="E292" s="159"/>
      <c r="F292" s="161"/>
      <c r="G292" s="102" t="str">
        <f t="shared" si="62"/>
        <v>C41A-C43E</v>
      </c>
      <c r="H292" s="101" t="str">
        <f t="shared" si="71"/>
        <v>C41A</v>
      </c>
      <c r="I292" s="101" t="str">
        <f t="shared" si="72"/>
        <v>C43E</v>
      </c>
      <c r="J292" s="164"/>
      <c r="K292" s="164"/>
      <c r="L292" s="164"/>
      <c r="M292" s="164"/>
      <c r="N292" s="103" t="s">
        <v>41</v>
      </c>
      <c r="O292" s="105">
        <v>0</v>
      </c>
      <c r="P292" s="104">
        <f t="shared" si="69"/>
        <v>1919.03</v>
      </c>
      <c r="Q292" s="166"/>
      <c r="R292" s="168"/>
      <c r="W292" s="54" t="str">
        <f t="shared" si="70"/>
        <v>mkckdvol -dev IBM.2107-75KYB61 -extpool P0 -cap 65520 -eam rotateexts -sam ese -name ckd_KYB61_#h C41A-C43E</v>
      </c>
    </row>
    <row r="293" spans="1:23" x14ac:dyDescent="0.2">
      <c r="A293" s="99" t="s">
        <v>15</v>
      </c>
      <c r="B293" s="99" t="s">
        <v>25</v>
      </c>
      <c r="C293" s="100" t="s">
        <v>26</v>
      </c>
      <c r="D293" s="101">
        <v>65</v>
      </c>
      <c r="E293" s="159"/>
      <c r="F293" s="161"/>
      <c r="G293" s="102" t="str">
        <f t="shared" si="62"/>
        <v>C43F-C47F</v>
      </c>
      <c r="H293" s="101" t="str">
        <f t="shared" si="71"/>
        <v>C43F</v>
      </c>
      <c r="I293" s="101" t="str">
        <f t="shared" si="72"/>
        <v>C47F</v>
      </c>
      <c r="J293" s="164"/>
      <c r="K293" s="164"/>
      <c r="L293" s="164"/>
      <c r="M293" s="164"/>
      <c r="N293" s="103" t="s">
        <v>41</v>
      </c>
      <c r="O293" s="105">
        <v>0</v>
      </c>
      <c r="P293" s="104">
        <f t="shared" si="69"/>
        <v>1685.63</v>
      </c>
      <c r="Q293" s="166"/>
      <c r="R293" s="168"/>
      <c r="W293" s="54" t="str">
        <f t="shared" si="70"/>
        <v>mkckdvol -dev IBM.2107-75KYB61 -extpool P0 -cap 32760 -eam rotateexts -sam ese -name ckd_KYB61_#h C43F-C47F</v>
      </c>
    </row>
    <row r="294" spans="1:23" x14ac:dyDescent="0.2">
      <c r="A294" s="99" t="s">
        <v>15</v>
      </c>
      <c r="B294" s="99" t="s">
        <v>27</v>
      </c>
      <c r="C294" s="100" t="s">
        <v>28</v>
      </c>
      <c r="D294" s="101">
        <v>20</v>
      </c>
      <c r="E294" s="159"/>
      <c r="F294" s="161"/>
      <c r="G294" s="102" t="str">
        <f t="shared" si="62"/>
        <v>C480-C493</v>
      </c>
      <c r="H294" s="101" t="str">
        <f t="shared" si="71"/>
        <v>C480</v>
      </c>
      <c r="I294" s="101" t="str">
        <f t="shared" si="72"/>
        <v>C493</v>
      </c>
      <c r="J294" s="164"/>
      <c r="K294" s="164"/>
      <c r="L294" s="164"/>
      <c r="M294" s="164"/>
      <c r="N294" s="103" t="s">
        <v>41</v>
      </c>
      <c r="O294" s="105">
        <v>0</v>
      </c>
      <c r="P294" s="104">
        <f t="shared" si="69"/>
        <v>52.86</v>
      </c>
      <c r="Q294" s="166"/>
      <c r="R294" s="168"/>
      <c r="W294" s="54" t="str">
        <f t="shared" si="70"/>
        <v>mkckdvol -dev IBM.2107-75KYB61 -extpool P0 -cap 3339 -eam rotateexts -sam ese -name ckd_KYB61_#h C480-C493</v>
      </c>
    </row>
    <row r="295" spans="1:23" x14ac:dyDescent="0.2">
      <c r="A295" s="99" t="s">
        <v>15</v>
      </c>
      <c r="B295" s="99" t="s">
        <v>23</v>
      </c>
      <c r="C295" s="100" t="s">
        <v>24</v>
      </c>
      <c r="D295" s="101">
        <v>39</v>
      </c>
      <c r="E295" s="159"/>
      <c r="F295" s="161"/>
      <c r="G295" s="102" t="str">
        <f t="shared" si="62"/>
        <v>C494-C4BA</v>
      </c>
      <c r="H295" s="101" t="str">
        <f t="shared" si="71"/>
        <v>C494</v>
      </c>
      <c r="I295" s="101" t="str">
        <f t="shared" si="72"/>
        <v>C4BA</v>
      </c>
      <c r="J295" s="164"/>
      <c r="K295" s="164"/>
      <c r="L295" s="164"/>
      <c r="M295" s="164"/>
      <c r="N295" s="103" t="s">
        <v>41</v>
      </c>
      <c r="O295" s="105">
        <v>0</v>
      </c>
      <c r="P295" s="104">
        <f t="shared" si="69"/>
        <v>2022.76</v>
      </c>
      <c r="Q295" s="166"/>
      <c r="R295" s="168"/>
      <c r="W295" s="54" t="str">
        <f t="shared" si="70"/>
        <v>mkckdvol -dev IBM.2107-75KYB61 -extpool P0 -cap 65520 -eam rotateexts -sam ese -name ckd_KYB61_#h C494-C4BA</v>
      </c>
    </row>
    <row r="296" spans="1:23" x14ac:dyDescent="0.2">
      <c r="A296" s="99" t="s">
        <v>15</v>
      </c>
      <c r="B296" s="99" t="s">
        <v>29</v>
      </c>
      <c r="C296" s="100" t="s">
        <v>30</v>
      </c>
      <c r="D296" s="101">
        <v>3</v>
      </c>
      <c r="E296" s="159"/>
      <c r="F296" s="161"/>
      <c r="G296" s="102" t="str">
        <f t="shared" si="62"/>
        <v>C4BB-C4BD</v>
      </c>
      <c r="H296" s="101" t="str">
        <f t="shared" si="71"/>
        <v>C4BB</v>
      </c>
      <c r="I296" s="101" t="str">
        <f t="shared" si="72"/>
        <v>C4BD</v>
      </c>
      <c r="J296" s="164"/>
      <c r="K296" s="164"/>
      <c r="L296" s="164"/>
      <c r="M296" s="164"/>
      <c r="N296" s="103" t="s">
        <v>41</v>
      </c>
      <c r="O296" s="105">
        <v>0</v>
      </c>
      <c r="P296" s="104">
        <f t="shared" si="69"/>
        <v>623.78</v>
      </c>
      <c r="Q296" s="166"/>
      <c r="R296" s="168"/>
      <c r="W296" s="54" t="str">
        <f t="shared" si="70"/>
        <v>mkckdvol -dev IBM.2107-75KYB61 -extpool P0 -cap 262668 -eam rotateexts -sam ese -name ckd_KYB61_#h C4BB-C4BD</v>
      </c>
    </row>
    <row r="297" spans="1:23" x14ac:dyDescent="0.2">
      <c r="A297" s="99" t="s">
        <v>15</v>
      </c>
      <c r="B297" s="99" t="s">
        <v>23</v>
      </c>
      <c r="C297" s="100" t="s">
        <v>24</v>
      </c>
      <c r="D297" s="101">
        <v>15</v>
      </c>
      <c r="E297" s="159"/>
      <c r="F297" s="161"/>
      <c r="G297" s="102" t="str">
        <f t="shared" si="62"/>
        <v>C4BE-C4CC</v>
      </c>
      <c r="H297" s="101" t="str">
        <f t="shared" si="71"/>
        <v>C4BE</v>
      </c>
      <c r="I297" s="101" t="str">
        <f t="shared" si="72"/>
        <v>C4CC</v>
      </c>
      <c r="J297" s="164"/>
      <c r="K297" s="164"/>
      <c r="L297" s="164"/>
      <c r="M297" s="164"/>
      <c r="N297" s="103" t="s">
        <v>41</v>
      </c>
      <c r="O297" s="105">
        <v>0</v>
      </c>
      <c r="P297" s="104">
        <f t="shared" si="69"/>
        <v>777.98</v>
      </c>
      <c r="Q297" s="166"/>
      <c r="R297" s="168"/>
      <c r="W297" s="54" t="str">
        <f t="shared" si="70"/>
        <v>mkckdvol -dev IBM.2107-75KYB61 -extpool P0 -cap 65520 -eam rotateexts -sam ese -name ckd_KYB61_#h C4BE-C4CC</v>
      </c>
    </row>
    <row r="298" spans="1:23" x14ac:dyDescent="0.2">
      <c r="A298" s="99" t="s">
        <v>15</v>
      </c>
      <c r="B298" s="99" t="s">
        <v>29</v>
      </c>
      <c r="C298" s="100" t="s">
        <v>30</v>
      </c>
      <c r="D298" s="101">
        <v>3</v>
      </c>
      <c r="E298" s="159"/>
      <c r="F298" s="161"/>
      <c r="G298" s="102" t="str">
        <f t="shared" si="62"/>
        <v>C4CD-C4CF</v>
      </c>
      <c r="H298" s="101" t="str">
        <f t="shared" si="71"/>
        <v>C4CD</v>
      </c>
      <c r="I298" s="101" t="str">
        <f t="shared" si="72"/>
        <v>C4CF</v>
      </c>
      <c r="J298" s="164"/>
      <c r="K298" s="164"/>
      <c r="L298" s="164"/>
      <c r="M298" s="164"/>
      <c r="N298" s="103" t="s">
        <v>41</v>
      </c>
      <c r="O298" s="105">
        <v>0</v>
      </c>
      <c r="P298" s="104">
        <f t="shared" si="69"/>
        <v>623.78</v>
      </c>
      <c r="Q298" s="166"/>
      <c r="R298" s="168"/>
      <c r="W298" s="54" t="str">
        <f t="shared" si="70"/>
        <v>mkckdvol -dev IBM.2107-75KYB61 -extpool P0 -cap 262668 -eam rotateexts -sam ese -name ckd_KYB61_#h C4CD-C4CF</v>
      </c>
    </row>
    <row r="299" spans="1:23" s="25" customFormat="1" ht="12.75" customHeight="1" x14ac:dyDescent="0.2">
      <c r="A299" s="26" t="s">
        <v>15</v>
      </c>
      <c r="B299" s="26" t="s">
        <v>23</v>
      </c>
      <c r="C299" s="27" t="s">
        <v>24</v>
      </c>
      <c r="D299" s="28">
        <v>14</v>
      </c>
      <c r="E299" s="124"/>
      <c r="F299" s="30"/>
      <c r="G299" s="31" t="str">
        <f t="shared" si="62"/>
        <v>C4D0-C4DD</v>
      </c>
      <c r="H299" s="32" t="str">
        <f t="shared" si="71"/>
        <v>C4D0</v>
      </c>
      <c r="I299" s="32" t="str">
        <f t="shared" si="72"/>
        <v>C4DD</v>
      </c>
      <c r="J299" s="31"/>
      <c r="K299" s="33"/>
      <c r="L299" s="34"/>
      <c r="M299" s="33"/>
      <c r="N299" s="31" t="s">
        <v>41</v>
      </c>
      <c r="O299" s="35">
        <v>0</v>
      </c>
      <c r="P299" s="36">
        <f t="shared" si="69"/>
        <v>726.12</v>
      </c>
      <c r="Q299" s="37"/>
      <c r="R299" s="38"/>
      <c r="W299" s="25" t="str">
        <f t="shared" si="70"/>
        <v>mkckdvol -dev IBM.2107-75KYB61 -extpool P0 -cap 65520 -eam rotateexts -sam ese -name ckd_KYB61_#h C4D0-C4DD</v>
      </c>
    </row>
    <row r="300" spans="1:23" x14ac:dyDescent="0.2">
      <c r="A300" s="99" t="s">
        <v>15</v>
      </c>
      <c r="B300" s="99" t="s">
        <v>16</v>
      </c>
      <c r="C300" s="100" t="s">
        <v>17</v>
      </c>
      <c r="D300" s="101">
        <v>1</v>
      </c>
      <c r="E300" s="132">
        <v>222</v>
      </c>
      <c r="F300" s="160" t="str">
        <f>DEC2HEX(HEX2DEC(F290)+1)</f>
        <v>C5</v>
      </c>
      <c r="G300" s="102" t="str">
        <f t="shared" si="62"/>
        <v>C500-C500</v>
      </c>
      <c r="H300" s="101" t="str">
        <f>DEC2HEX(HEX2DEC(H290)+256)</f>
        <v>C500</v>
      </c>
      <c r="I300" s="101" t="str">
        <f>DEC2HEX(HEX2DEC(I290)+256)</f>
        <v>C500</v>
      </c>
      <c r="J300" s="162" t="str">
        <f>DEC2HEX(HEX2DEC(J290)+256)</f>
        <v>C5E0</v>
      </c>
      <c r="K300" s="162" t="str">
        <f>DEC2HEX(HEX2DEC(K290)+256)</f>
        <v>C5FF</v>
      </c>
      <c r="L300" s="162">
        <f>(HEX2DEC(K300)-HEX2DEC(J300))+1</f>
        <v>32</v>
      </c>
      <c r="M300" s="162" t="str">
        <f>DEC2HEX(HEX2DEC(M290)+256)</f>
        <v>C50E</v>
      </c>
      <c r="N300" s="103" t="s">
        <v>41</v>
      </c>
      <c r="O300" s="102" t="s">
        <v>16</v>
      </c>
      <c r="P300" s="104">
        <f t="shared" si="69"/>
        <v>0.88</v>
      </c>
      <c r="Q300" s="165">
        <f>SUM(P300:P308)</f>
        <v>7904.94</v>
      </c>
      <c r="R300" s="167" t="s">
        <v>136</v>
      </c>
      <c r="W300" s="54" t="str">
        <f t="shared" si="70"/>
        <v>mkckdvol -dev IBM.2107-75KYB61 -extpool P1 -cap 1113 -eam rotateexts -sam ese -name ckd_KYB61_#h C500-C500</v>
      </c>
    </row>
    <row r="301" spans="1:23" x14ac:dyDescent="0.2">
      <c r="A301" s="99" t="s">
        <v>15</v>
      </c>
      <c r="B301" s="99" t="s">
        <v>18</v>
      </c>
      <c r="C301" s="100" t="s">
        <v>19</v>
      </c>
      <c r="D301" s="101">
        <v>25</v>
      </c>
      <c r="E301" s="159"/>
      <c r="F301" s="161"/>
      <c r="G301" s="102" t="str">
        <f t="shared" si="62"/>
        <v>C501-C519</v>
      </c>
      <c r="H301" s="101" t="str">
        <f t="shared" ref="H301:H309" si="73">DEC2HEX(HEX2DEC(I300)+1)</f>
        <v>C501</v>
      </c>
      <c r="I301" s="101" t="str">
        <f t="shared" ref="I301:I309" si="74">DEC2HEX(HEX2DEC(H301)+D301-1)</f>
        <v>C519</v>
      </c>
      <c r="J301" s="164"/>
      <c r="K301" s="164"/>
      <c r="L301" s="164"/>
      <c r="M301" s="164"/>
      <c r="N301" s="103" t="s">
        <v>41</v>
      </c>
      <c r="O301" s="105">
        <v>1</v>
      </c>
      <c r="P301" s="104">
        <f t="shared" si="69"/>
        <v>198.24</v>
      </c>
      <c r="Q301" s="166"/>
      <c r="R301" s="168"/>
      <c r="W301" s="54" t="str">
        <f t="shared" si="70"/>
        <v>mkckdvol -dev IBM.2107-75KYB61 -extpool P1 -cap 10017 -eam rotateexts -sam ese -name ckd_KYB61_#h C501-C519</v>
      </c>
    </row>
    <row r="302" spans="1:23" x14ac:dyDescent="0.2">
      <c r="A302" s="99" t="s">
        <v>15</v>
      </c>
      <c r="B302" s="99" t="s">
        <v>23</v>
      </c>
      <c r="C302" s="100" t="s">
        <v>24</v>
      </c>
      <c r="D302" s="101">
        <v>37</v>
      </c>
      <c r="E302" s="159"/>
      <c r="F302" s="161"/>
      <c r="G302" s="102" t="str">
        <f t="shared" si="62"/>
        <v>C51A-C53E</v>
      </c>
      <c r="H302" s="101" t="str">
        <f t="shared" si="73"/>
        <v>C51A</v>
      </c>
      <c r="I302" s="101" t="str">
        <f t="shared" si="74"/>
        <v>C53E</v>
      </c>
      <c r="J302" s="164"/>
      <c r="K302" s="164"/>
      <c r="L302" s="164"/>
      <c r="M302" s="164"/>
      <c r="N302" s="103" t="s">
        <v>41</v>
      </c>
      <c r="O302" s="105">
        <v>1</v>
      </c>
      <c r="P302" s="104">
        <f t="shared" si="69"/>
        <v>1919.03</v>
      </c>
      <c r="Q302" s="166"/>
      <c r="R302" s="168"/>
      <c r="W302" s="54" t="str">
        <f t="shared" si="70"/>
        <v>mkckdvol -dev IBM.2107-75KYB61 -extpool P1 -cap 65520 -eam rotateexts -sam ese -name ckd_KYB61_#h C51A-C53E</v>
      </c>
    </row>
    <row r="303" spans="1:23" x14ac:dyDescent="0.2">
      <c r="A303" s="99" t="s">
        <v>15</v>
      </c>
      <c r="B303" s="99" t="s">
        <v>25</v>
      </c>
      <c r="C303" s="100" t="s">
        <v>26</v>
      </c>
      <c r="D303" s="101">
        <v>65</v>
      </c>
      <c r="E303" s="159"/>
      <c r="F303" s="161"/>
      <c r="G303" s="102" t="str">
        <f t="shared" si="62"/>
        <v>C53F-C57F</v>
      </c>
      <c r="H303" s="101" t="str">
        <f t="shared" si="73"/>
        <v>C53F</v>
      </c>
      <c r="I303" s="101" t="str">
        <f t="shared" si="74"/>
        <v>C57F</v>
      </c>
      <c r="J303" s="164"/>
      <c r="K303" s="164"/>
      <c r="L303" s="164"/>
      <c r="M303" s="164"/>
      <c r="N303" s="103" t="s">
        <v>41</v>
      </c>
      <c r="O303" s="105">
        <v>1</v>
      </c>
      <c r="P303" s="104">
        <f t="shared" si="69"/>
        <v>1685.63</v>
      </c>
      <c r="Q303" s="166"/>
      <c r="R303" s="168"/>
      <c r="W303" s="54" t="str">
        <f t="shared" si="70"/>
        <v>mkckdvol -dev IBM.2107-75KYB61 -extpool P1 -cap 32760 -eam rotateexts -sam ese -name ckd_KYB61_#h C53F-C57F</v>
      </c>
    </row>
    <row r="304" spans="1:23" x14ac:dyDescent="0.2">
      <c r="A304" s="99" t="s">
        <v>15</v>
      </c>
      <c r="B304" s="99" t="s">
        <v>27</v>
      </c>
      <c r="C304" s="100" t="s">
        <v>28</v>
      </c>
      <c r="D304" s="101">
        <v>20</v>
      </c>
      <c r="E304" s="159"/>
      <c r="F304" s="161"/>
      <c r="G304" s="102" t="str">
        <f t="shared" si="62"/>
        <v>C580-C593</v>
      </c>
      <c r="H304" s="101" t="str">
        <f t="shared" si="73"/>
        <v>C580</v>
      </c>
      <c r="I304" s="101" t="str">
        <f t="shared" si="74"/>
        <v>C593</v>
      </c>
      <c r="J304" s="164"/>
      <c r="K304" s="164"/>
      <c r="L304" s="164"/>
      <c r="M304" s="164"/>
      <c r="N304" s="103" t="s">
        <v>41</v>
      </c>
      <c r="O304" s="105">
        <v>1</v>
      </c>
      <c r="P304" s="104">
        <f t="shared" si="69"/>
        <v>52.86</v>
      </c>
      <c r="Q304" s="166"/>
      <c r="R304" s="168"/>
      <c r="W304" s="54" t="str">
        <f t="shared" si="70"/>
        <v>mkckdvol -dev IBM.2107-75KYB61 -extpool P1 -cap 3339 -eam rotateexts -sam ese -name ckd_KYB61_#h C580-C593</v>
      </c>
    </row>
    <row r="305" spans="1:23" x14ac:dyDescent="0.2">
      <c r="A305" s="99" t="s">
        <v>15</v>
      </c>
      <c r="B305" s="99" t="s">
        <v>23</v>
      </c>
      <c r="C305" s="100" t="s">
        <v>24</v>
      </c>
      <c r="D305" s="101">
        <v>39</v>
      </c>
      <c r="E305" s="159"/>
      <c r="F305" s="161"/>
      <c r="G305" s="102" t="str">
        <f t="shared" si="62"/>
        <v>C594-C5BA</v>
      </c>
      <c r="H305" s="101" t="str">
        <f t="shared" si="73"/>
        <v>C594</v>
      </c>
      <c r="I305" s="101" t="str">
        <f t="shared" si="74"/>
        <v>C5BA</v>
      </c>
      <c r="J305" s="164"/>
      <c r="K305" s="164"/>
      <c r="L305" s="164"/>
      <c r="M305" s="164"/>
      <c r="N305" s="103" t="s">
        <v>41</v>
      </c>
      <c r="O305" s="105">
        <v>1</v>
      </c>
      <c r="P305" s="104">
        <f t="shared" si="69"/>
        <v>2022.76</v>
      </c>
      <c r="Q305" s="166"/>
      <c r="R305" s="168"/>
      <c r="W305" s="54" t="str">
        <f t="shared" si="70"/>
        <v>mkckdvol -dev IBM.2107-75KYB61 -extpool P1 -cap 65520 -eam rotateexts -sam ese -name ckd_KYB61_#h C594-C5BA</v>
      </c>
    </row>
    <row r="306" spans="1:23" x14ac:dyDescent="0.2">
      <c r="A306" s="99" t="s">
        <v>15</v>
      </c>
      <c r="B306" s="99" t="s">
        <v>29</v>
      </c>
      <c r="C306" s="100" t="s">
        <v>30</v>
      </c>
      <c r="D306" s="101">
        <v>3</v>
      </c>
      <c r="E306" s="159"/>
      <c r="F306" s="161"/>
      <c r="G306" s="102" t="str">
        <f t="shared" si="62"/>
        <v>C5BB-C5BD</v>
      </c>
      <c r="H306" s="101" t="str">
        <f t="shared" si="73"/>
        <v>C5BB</v>
      </c>
      <c r="I306" s="101" t="str">
        <f t="shared" si="74"/>
        <v>C5BD</v>
      </c>
      <c r="J306" s="164"/>
      <c r="K306" s="164"/>
      <c r="L306" s="164"/>
      <c r="M306" s="164"/>
      <c r="N306" s="103" t="s">
        <v>41</v>
      </c>
      <c r="O306" s="105">
        <v>1</v>
      </c>
      <c r="P306" s="104">
        <f t="shared" si="69"/>
        <v>623.78</v>
      </c>
      <c r="Q306" s="166"/>
      <c r="R306" s="168"/>
      <c r="W306" s="54" t="str">
        <f t="shared" si="70"/>
        <v>mkckdvol -dev IBM.2107-75KYB61 -extpool P1 -cap 262668 -eam rotateexts -sam ese -name ckd_KYB61_#h C5BB-C5BD</v>
      </c>
    </row>
    <row r="307" spans="1:23" x14ac:dyDescent="0.2">
      <c r="A307" s="99" t="s">
        <v>15</v>
      </c>
      <c r="B307" s="99" t="s">
        <v>23</v>
      </c>
      <c r="C307" s="100" t="s">
        <v>24</v>
      </c>
      <c r="D307" s="101">
        <v>15</v>
      </c>
      <c r="E307" s="159"/>
      <c r="F307" s="161"/>
      <c r="G307" s="102" t="str">
        <f t="shared" si="62"/>
        <v>C5BE-C5CC</v>
      </c>
      <c r="H307" s="101" t="str">
        <f t="shared" si="73"/>
        <v>C5BE</v>
      </c>
      <c r="I307" s="101" t="str">
        <f t="shared" si="74"/>
        <v>C5CC</v>
      </c>
      <c r="J307" s="164"/>
      <c r="K307" s="164"/>
      <c r="L307" s="164"/>
      <c r="M307" s="164"/>
      <c r="N307" s="103" t="s">
        <v>41</v>
      </c>
      <c r="O307" s="105">
        <v>1</v>
      </c>
      <c r="P307" s="104">
        <f t="shared" si="69"/>
        <v>777.98</v>
      </c>
      <c r="Q307" s="166"/>
      <c r="R307" s="168"/>
      <c r="W307" s="54" t="str">
        <f t="shared" si="70"/>
        <v>mkckdvol -dev IBM.2107-75KYB61 -extpool P1 -cap 65520 -eam rotateexts -sam ese -name ckd_KYB61_#h C5BE-C5CC</v>
      </c>
    </row>
    <row r="308" spans="1:23" x14ac:dyDescent="0.2">
      <c r="A308" s="99" t="s">
        <v>15</v>
      </c>
      <c r="B308" s="99" t="s">
        <v>29</v>
      </c>
      <c r="C308" s="100" t="s">
        <v>30</v>
      </c>
      <c r="D308" s="101">
        <v>3</v>
      </c>
      <c r="E308" s="159"/>
      <c r="F308" s="161"/>
      <c r="G308" s="102" t="str">
        <f t="shared" si="62"/>
        <v>C5CD-C5CF</v>
      </c>
      <c r="H308" s="101" t="str">
        <f t="shared" si="73"/>
        <v>C5CD</v>
      </c>
      <c r="I308" s="101" t="str">
        <f t="shared" si="74"/>
        <v>C5CF</v>
      </c>
      <c r="J308" s="164"/>
      <c r="K308" s="164"/>
      <c r="L308" s="164"/>
      <c r="M308" s="164"/>
      <c r="N308" s="103" t="s">
        <v>41</v>
      </c>
      <c r="O308" s="105">
        <v>1</v>
      </c>
      <c r="P308" s="104">
        <f t="shared" si="69"/>
        <v>623.78</v>
      </c>
      <c r="Q308" s="166"/>
      <c r="R308" s="168"/>
      <c r="W308" s="54" t="str">
        <f t="shared" si="70"/>
        <v>mkckdvol -dev IBM.2107-75KYB61 -extpool P1 -cap 262668 -eam rotateexts -sam ese -name ckd_KYB61_#h C5CD-C5CF</v>
      </c>
    </row>
    <row r="309" spans="1:23" s="25" customFormat="1" ht="12.75" customHeight="1" x14ac:dyDescent="0.2">
      <c r="A309" s="26" t="s">
        <v>15</v>
      </c>
      <c r="B309" s="26" t="s">
        <v>23</v>
      </c>
      <c r="C309" s="27" t="s">
        <v>24</v>
      </c>
      <c r="D309" s="28">
        <v>14</v>
      </c>
      <c r="E309" s="124"/>
      <c r="F309" s="30"/>
      <c r="G309" s="31" t="str">
        <f t="shared" si="62"/>
        <v>C5D0-C5DD</v>
      </c>
      <c r="H309" s="32" t="str">
        <f t="shared" si="73"/>
        <v>C5D0</v>
      </c>
      <c r="I309" s="32" t="str">
        <f t="shared" si="74"/>
        <v>C5DD</v>
      </c>
      <c r="J309" s="31"/>
      <c r="K309" s="33"/>
      <c r="L309" s="34"/>
      <c r="M309" s="33"/>
      <c r="N309" s="31" t="s">
        <v>41</v>
      </c>
      <c r="O309" s="35">
        <v>1</v>
      </c>
      <c r="P309" s="36">
        <f t="shared" si="69"/>
        <v>726.12</v>
      </c>
      <c r="Q309" s="37"/>
      <c r="R309" s="38"/>
      <c r="W309" s="25" t="str">
        <f t="shared" si="70"/>
        <v>mkckdvol -dev IBM.2107-75KYB61 -extpool P1 -cap 65520 -eam rotateexts -sam ese -name ckd_KYB61_#h C5D0-C5DD</v>
      </c>
    </row>
    <row r="310" spans="1:23" x14ac:dyDescent="0.2">
      <c r="A310" s="99" t="s">
        <v>15</v>
      </c>
      <c r="B310" s="99" t="s">
        <v>16</v>
      </c>
      <c r="C310" s="100" t="s">
        <v>17</v>
      </c>
      <c r="D310" s="101">
        <v>1</v>
      </c>
      <c r="E310" s="132">
        <v>222</v>
      </c>
      <c r="F310" s="160" t="str">
        <f>DEC2HEX(HEX2DEC(F300)+1)</f>
        <v>C6</v>
      </c>
      <c r="G310" s="102" t="str">
        <f t="shared" si="62"/>
        <v>C600-C600</v>
      </c>
      <c r="H310" s="101" t="str">
        <f>DEC2HEX(HEX2DEC(H300)+256)</f>
        <v>C600</v>
      </c>
      <c r="I310" s="101" t="str">
        <f>DEC2HEX(HEX2DEC(I300)+256)</f>
        <v>C600</v>
      </c>
      <c r="J310" s="162" t="str">
        <f>DEC2HEX(HEX2DEC(J300)+256)</f>
        <v>C6E0</v>
      </c>
      <c r="K310" s="162" t="str">
        <f>DEC2HEX(HEX2DEC(K300)+256)</f>
        <v>C6FF</v>
      </c>
      <c r="L310" s="162">
        <f>(HEX2DEC(K310)-HEX2DEC(J310))+1</f>
        <v>32</v>
      </c>
      <c r="M310" s="162" t="str">
        <f>DEC2HEX(HEX2DEC(M300)+256)</f>
        <v>C60E</v>
      </c>
      <c r="N310" s="103" t="s">
        <v>41</v>
      </c>
      <c r="O310" s="102" t="s">
        <v>22</v>
      </c>
      <c r="P310" s="104">
        <f t="shared" si="69"/>
        <v>0.88</v>
      </c>
      <c r="Q310" s="165">
        <f>SUM(P310:P318)</f>
        <v>7904.94</v>
      </c>
      <c r="R310" s="167" t="s">
        <v>136</v>
      </c>
      <c r="W310" s="54" t="str">
        <f t="shared" si="70"/>
        <v>mkckdvol -dev IBM.2107-75KYB61 -extpool P0 -cap 1113 -eam rotateexts -sam ese -name ckd_KYB61_#h C600-C600</v>
      </c>
    </row>
    <row r="311" spans="1:23" x14ac:dyDescent="0.2">
      <c r="A311" s="99" t="s">
        <v>15</v>
      </c>
      <c r="B311" s="99" t="s">
        <v>18</v>
      </c>
      <c r="C311" s="100" t="s">
        <v>19</v>
      </c>
      <c r="D311" s="101">
        <v>25</v>
      </c>
      <c r="E311" s="159"/>
      <c r="F311" s="161"/>
      <c r="G311" s="102" t="str">
        <f t="shared" si="62"/>
        <v>C601-C619</v>
      </c>
      <c r="H311" s="101" t="str">
        <f t="shared" ref="H311:H319" si="75">DEC2HEX(HEX2DEC(I310)+1)</f>
        <v>C601</v>
      </c>
      <c r="I311" s="101" t="str">
        <f t="shared" ref="I311:I319" si="76">DEC2HEX(HEX2DEC(H311)+D311-1)</f>
        <v>C619</v>
      </c>
      <c r="J311" s="164"/>
      <c r="K311" s="164"/>
      <c r="L311" s="164"/>
      <c r="M311" s="164"/>
      <c r="N311" s="103" t="s">
        <v>41</v>
      </c>
      <c r="O311" s="105">
        <v>0</v>
      </c>
      <c r="P311" s="104">
        <f t="shared" si="69"/>
        <v>198.24</v>
      </c>
      <c r="Q311" s="166"/>
      <c r="R311" s="168"/>
      <c r="W311" s="54" t="str">
        <f t="shared" si="70"/>
        <v>mkckdvol -dev IBM.2107-75KYB61 -extpool P0 -cap 10017 -eam rotateexts -sam ese -name ckd_KYB61_#h C601-C619</v>
      </c>
    </row>
    <row r="312" spans="1:23" x14ac:dyDescent="0.2">
      <c r="A312" s="99" t="s">
        <v>15</v>
      </c>
      <c r="B312" s="99" t="s">
        <v>23</v>
      </c>
      <c r="C312" s="100" t="s">
        <v>24</v>
      </c>
      <c r="D312" s="101">
        <v>37</v>
      </c>
      <c r="E312" s="159"/>
      <c r="F312" s="161"/>
      <c r="G312" s="102" t="str">
        <f t="shared" si="62"/>
        <v>C61A-C63E</v>
      </c>
      <c r="H312" s="101" t="str">
        <f t="shared" si="75"/>
        <v>C61A</v>
      </c>
      <c r="I312" s="101" t="str">
        <f t="shared" si="76"/>
        <v>C63E</v>
      </c>
      <c r="J312" s="164"/>
      <c r="K312" s="164"/>
      <c r="L312" s="164"/>
      <c r="M312" s="164"/>
      <c r="N312" s="103" t="s">
        <v>41</v>
      </c>
      <c r="O312" s="105">
        <v>0</v>
      </c>
      <c r="P312" s="104">
        <f t="shared" si="69"/>
        <v>1919.03</v>
      </c>
      <c r="Q312" s="166"/>
      <c r="R312" s="168"/>
      <c r="W312" s="54" t="str">
        <f t="shared" si="70"/>
        <v>mkckdvol -dev IBM.2107-75KYB61 -extpool P0 -cap 65520 -eam rotateexts -sam ese -name ckd_KYB61_#h C61A-C63E</v>
      </c>
    </row>
    <row r="313" spans="1:23" x14ac:dyDescent="0.2">
      <c r="A313" s="99" t="s">
        <v>15</v>
      </c>
      <c r="B313" s="99" t="s">
        <v>25</v>
      </c>
      <c r="C313" s="100" t="s">
        <v>26</v>
      </c>
      <c r="D313" s="101">
        <v>65</v>
      </c>
      <c r="E313" s="159"/>
      <c r="F313" s="161"/>
      <c r="G313" s="102" t="str">
        <f t="shared" si="62"/>
        <v>C63F-C67F</v>
      </c>
      <c r="H313" s="101" t="str">
        <f t="shared" si="75"/>
        <v>C63F</v>
      </c>
      <c r="I313" s="101" t="str">
        <f t="shared" si="76"/>
        <v>C67F</v>
      </c>
      <c r="J313" s="164"/>
      <c r="K313" s="164"/>
      <c r="L313" s="164"/>
      <c r="M313" s="164"/>
      <c r="N313" s="103" t="s">
        <v>41</v>
      </c>
      <c r="O313" s="105">
        <v>0</v>
      </c>
      <c r="P313" s="104">
        <f t="shared" si="69"/>
        <v>1685.63</v>
      </c>
      <c r="Q313" s="166"/>
      <c r="R313" s="168"/>
      <c r="W313" s="54" t="str">
        <f t="shared" si="70"/>
        <v>mkckdvol -dev IBM.2107-75KYB61 -extpool P0 -cap 32760 -eam rotateexts -sam ese -name ckd_KYB61_#h C63F-C67F</v>
      </c>
    </row>
    <row r="314" spans="1:23" x14ac:dyDescent="0.2">
      <c r="A314" s="99" t="s">
        <v>15</v>
      </c>
      <c r="B314" s="99" t="s">
        <v>27</v>
      </c>
      <c r="C314" s="100" t="s">
        <v>28</v>
      </c>
      <c r="D314" s="101">
        <v>20</v>
      </c>
      <c r="E314" s="159"/>
      <c r="F314" s="161"/>
      <c r="G314" s="102" t="str">
        <f t="shared" si="62"/>
        <v>C680-C693</v>
      </c>
      <c r="H314" s="101" t="str">
        <f t="shared" si="75"/>
        <v>C680</v>
      </c>
      <c r="I314" s="101" t="str">
        <f t="shared" si="76"/>
        <v>C693</v>
      </c>
      <c r="J314" s="164"/>
      <c r="K314" s="164"/>
      <c r="L314" s="164"/>
      <c r="M314" s="164"/>
      <c r="N314" s="103" t="s">
        <v>41</v>
      </c>
      <c r="O314" s="105">
        <v>0</v>
      </c>
      <c r="P314" s="104">
        <f t="shared" si="69"/>
        <v>52.86</v>
      </c>
      <c r="Q314" s="166"/>
      <c r="R314" s="168"/>
      <c r="W314" s="54" t="str">
        <f t="shared" si="70"/>
        <v>mkckdvol -dev IBM.2107-75KYB61 -extpool P0 -cap 3339 -eam rotateexts -sam ese -name ckd_KYB61_#h C680-C693</v>
      </c>
    </row>
    <row r="315" spans="1:23" x14ac:dyDescent="0.2">
      <c r="A315" s="99" t="s">
        <v>15</v>
      </c>
      <c r="B315" s="99" t="s">
        <v>23</v>
      </c>
      <c r="C315" s="100" t="s">
        <v>24</v>
      </c>
      <c r="D315" s="101">
        <v>39</v>
      </c>
      <c r="E315" s="159"/>
      <c r="F315" s="161"/>
      <c r="G315" s="102" t="str">
        <f t="shared" si="62"/>
        <v>C694-C6BA</v>
      </c>
      <c r="H315" s="101" t="str">
        <f t="shared" si="75"/>
        <v>C694</v>
      </c>
      <c r="I315" s="101" t="str">
        <f t="shared" si="76"/>
        <v>C6BA</v>
      </c>
      <c r="J315" s="164"/>
      <c r="K315" s="164"/>
      <c r="L315" s="164"/>
      <c r="M315" s="164"/>
      <c r="N315" s="103" t="s">
        <v>41</v>
      </c>
      <c r="O315" s="105">
        <v>0</v>
      </c>
      <c r="P315" s="104">
        <f t="shared" si="69"/>
        <v>2022.76</v>
      </c>
      <c r="Q315" s="166"/>
      <c r="R315" s="168"/>
      <c r="W315" s="54" t="str">
        <f t="shared" si="70"/>
        <v>mkckdvol -dev IBM.2107-75KYB61 -extpool P0 -cap 65520 -eam rotateexts -sam ese -name ckd_KYB61_#h C694-C6BA</v>
      </c>
    </row>
    <row r="316" spans="1:23" x14ac:dyDescent="0.2">
      <c r="A316" s="99" t="s">
        <v>15</v>
      </c>
      <c r="B316" s="99" t="s">
        <v>29</v>
      </c>
      <c r="C316" s="100" t="s">
        <v>30</v>
      </c>
      <c r="D316" s="101">
        <v>3</v>
      </c>
      <c r="E316" s="159"/>
      <c r="F316" s="161"/>
      <c r="G316" s="102" t="str">
        <f t="shared" si="62"/>
        <v>C6BB-C6BD</v>
      </c>
      <c r="H316" s="101" t="str">
        <f t="shared" si="75"/>
        <v>C6BB</v>
      </c>
      <c r="I316" s="101" t="str">
        <f t="shared" si="76"/>
        <v>C6BD</v>
      </c>
      <c r="J316" s="164"/>
      <c r="K316" s="164"/>
      <c r="L316" s="164"/>
      <c r="M316" s="164"/>
      <c r="N316" s="103" t="s">
        <v>41</v>
      </c>
      <c r="O316" s="105">
        <v>0</v>
      </c>
      <c r="P316" s="104">
        <f t="shared" si="69"/>
        <v>623.78</v>
      </c>
      <c r="Q316" s="166"/>
      <c r="R316" s="168"/>
      <c r="W316" s="54" t="str">
        <f t="shared" si="70"/>
        <v>mkckdvol -dev IBM.2107-75KYB61 -extpool P0 -cap 262668 -eam rotateexts -sam ese -name ckd_KYB61_#h C6BB-C6BD</v>
      </c>
    </row>
    <row r="317" spans="1:23" x14ac:dyDescent="0.2">
      <c r="A317" s="99" t="s">
        <v>15</v>
      </c>
      <c r="B317" s="99" t="s">
        <v>23</v>
      </c>
      <c r="C317" s="100" t="s">
        <v>24</v>
      </c>
      <c r="D317" s="101">
        <v>15</v>
      </c>
      <c r="E317" s="159"/>
      <c r="F317" s="161"/>
      <c r="G317" s="102" t="str">
        <f t="shared" si="62"/>
        <v>C6BE-C6CC</v>
      </c>
      <c r="H317" s="101" t="str">
        <f t="shared" si="75"/>
        <v>C6BE</v>
      </c>
      <c r="I317" s="101" t="str">
        <f t="shared" si="76"/>
        <v>C6CC</v>
      </c>
      <c r="J317" s="164"/>
      <c r="K317" s="164"/>
      <c r="L317" s="164"/>
      <c r="M317" s="164"/>
      <c r="N317" s="103" t="s">
        <v>41</v>
      </c>
      <c r="O317" s="105">
        <v>0</v>
      </c>
      <c r="P317" s="104">
        <f t="shared" si="69"/>
        <v>777.98</v>
      </c>
      <c r="Q317" s="166"/>
      <c r="R317" s="168"/>
      <c r="W317" s="54" t="str">
        <f t="shared" si="70"/>
        <v>mkckdvol -dev IBM.2107-75KYB61 -extpool P0 -cap 65520 -eam rotateexts -sam ese -name ckd_KYB61_#h C6BE-C6CC</v>
      </c>
    </row>
    <row r="318" spans="1:23" x14ac:dyDescent="0.2">
      <c r="A318" s="99" t="s">
        <v>15</v>
      </c>
      <c r="B318" s="99" t="s">
        <v>29</v>
      </c>
      <c r="C318" s="100" t="s">
        <v>30</v>
      </c>
      <c r="D318" s="101">
        <v>3</v>
      </c>
      <c r="E318" s="159"/>
      <c r="F318" s="161"/>
      <c r="G318" s="102" t="str">
        <f t="shared" si="62"/>
        <v>C6CD-C6CF</v>
      </c>
      <c r="H318" s="101" t="str">
        <f t="shared" si="75"/>
        <v>C6CD</v>
      </c>
      <c r="I318" s="101" t="str">
        <f t="shared" si="76"/>
        <v>C6CF</v>
      </c>
      <c r="J318" s="164"/>
      <c r="K318" s="164"/>
      <c r="L318" s="164"/>
      <c r="M318" s="164"/>
      <c r="N318" s="103" t="s">
        <v>41</v>
      </c>
      <c r="O318" s="105">
        <v>0</v>
      </c>
      <c r="P318" s="104">
        <f t="shared" si="69"/>
        <v>623.78</v>
      </c>
      <c r="Q318" s="166"/>
      <c r="R318" s="168"/>
      <c r="W318" s="54" t="str">
        <f t="shared" si="70"/>
        <v>mkckdvol -dev IBM.2107-75KYB61 -extpool P0 -cap 262668 -eam rotateexts -sam ese -name ckd_KYB61_#h C6CD-C6CF</v>
      </c>
    </row>
    <row r="319" spans="1:23" s="25" customFormat="1" ht="12.75" customHeight="1" x14ac:dyDescent="0.2">
      <c r="A319" s="26" t="s">
        <v>15</v>
      </c>
      <c r="B319" s="26" t="s">
        <v>23</v>
      </c>
      <c r="C319" s="27" t="s">
        <v>24</v>
      </c>
      <c r="D319" s="28">
        <v>14</v>
      </c>
      <c r="E319" s="124"/>
      <c r="F319" s="30"/>
      <c r="G319" s="31" t="str">
        <f t="shared" si="62"/>
        <v>C6D0-C6DD</v>
      </c>
      <c r="H319" s="32" t="str">
        <f t="shared" si="75"/>
        <v>C6D0</v>
      </c>
      <c r="I319" s="32" t="str">
        <f t="shared" si="76"/>
        <v>C6DD</v>
      </c>
      <c r="J319" s="31"/>
      <c r="K319" s="33"/>
      <c r="L319" s="34"/>
      <c r="M319" s="33"/>
      <c r="N319" s="31" t="s">
        <v>41</v>
      </c>
      <c r="O319" s="35">
        <v>0</v>
      </c>
      <c r="P319" s="36">
        <f t="shared" si="69"/>
        <v>726.12</v>
      </c>
      <c r="Q319" s="37"/>
      <c r="R319" s="38"/>
      <c r="W319" s="25" t="str">
        <f t="shared" si="70"/>
        <v>mkckdvol -dev IBM.2107-75KYB61 -extpool P0 -cap 65520 -eam rotateexts -sam ese -name ckd_KYB61_#h C6D0-C6DD</v>
      </c>
    </row>
    <row r="320" spans="1:23" x14ac:dyDescent="0.2">
      <c r="A320" s="99" t="s">
        <v>15</v>
      </c>
      <c r="B320" s="99" t="s">
        <v>16</v>
      </c>
      <c r="C320" s="100" t="s">
        <v>17</v>
      </c>
      <c r="D320" s="101">
        <v>1</v>
      </c>
      <c r="E320" s="132">
        <v>222</v>
      </c>
      <c r="F320" s="160" t="str">
        <f>DEC2HEX(HEX2DEC(F310)+1)</f>
        <v>C7</v>
      </c>
      <c r="G320" s="102" t="str">
        <f t="shared" si="62"/>
        <v>C700-C700</v>
      </c>
      <c r="H320" s="101" t="str">
        <f>DEC2HEX(HEX2DEC(H310)+256)</f>
        <v>C700</v>
      </c>
      <c r="I320" s="101" t="str">
        <f>DEC2HEX(HEX2DEC(I310)+256)</f>
        <v>C700</v>
      </c>
      <c r="J320" s="162" t="str">
        <f>DEC2HEX(HEX2DEC(J310)+256)</f>
        <v>C7E0</v>
      </c>
      <c r="K320" s="162" t="str">
        <f>DEC2HEX(HEX2DEC(K310)+256)</f>
        <v>C7FF</v>
      </c>
      <c r="L320" s="162">
        <f>(HEX2DEC(K320)-HEX2DEC(J320))+1</f>
        <v>32</v>
      </c>
      <c r="M320" s="162" t="str">
        <f>DEC2HEX(HEX2DEC(M310)+256)</f>
        <v>C70E</v>
      </c>
      <c r="N320" s="103" t="s">
        <v>41</v>
      </c>
      <c r="O320" s="102" t="s">
        <v>16</v>
      </c>
      <c r="P320" s="104">
        <f t="shared" si="69"/>
        <v>0.88</v>
      </c>
      <c r="Q320" s="165">
        <f>SUM(P320:P328)</f>
        <v>7904.94</v>
      </c>
      <c r="R320" s="167" t="s">
        <v>136</v>
      </c>
      <c r="W320" s="54" t="str">
        <f t="shared" si="70"/>
        <v>mkckdvol -dev IBM.2107-75KYB61 -extpool P1 -cap 1113 -eam rotateexts -sam ese -name ckd_KYB61_#h C700-C700</v>
      </c>
    </row>
    <row r="321" spans="1:23" x14ac:dyDescent="0.2">
      <c r="A321" s="99" t="s">
        <v>15</v>
      </c>
      <c r="B321" s="99" t="s">
        <v>18</v>
      </c>
      <c r="C321" s="100" t="s">
        <v>19</v>
      </c>
      <c r="D321" s="101">
        <v>25</v>
      </c>
      <c r="E321" s="159"/>
      <c r="F321" s="161"/>
      <c r="G321" s="102" t="str">
        <f t="shared" si="62"/>
        <v>C701-C719</v>
      </c>
      <c r="H321" s="101" t="str">
        <f t="shared" ref="H321:H329" si="77">DEC2HEX(HEX2DEC(I320)+1)</f>
        <v>C701</v>
      </c>
      <c r="I321" s="101" t="str">
        <f t="shared" ref="I321:I329" si="78">DEC2HEX(HEX2DEC(H321)+D321-1)</f>
        <v>C719</v>
      </c>
      <c r="J321" s="164"/>
      <c r="K321" s="164"/>
      <c r="L321" s="164"/>
      <c r="M321" s="164"/>
      <c r="N321" s="103" t="s">
        <v>41</v>
      </c>
      <c r="O321" s="105">
        <v>1</v>
      </c>
      <c r="P321" s="104">
        <f t="shared" si="69"/>
        <v>198.24</v>
      </c>
      <c r="Q321" s="166"/>
      <c r="R321" s="168"/>
      <c r="W321" s="54" t="str">
        <f t="shared" si="70"/>
        <v>mkckdvol -dev IBM.2107-75KYB61 -extpool P1 -cap 10017 -eam rotateexts -sam ese -name ckd_KYB61_#h C701-C719</v>
      </c>
    </row>
    <row r="322" spans="1:23" x14ac:dyDescent="0.2">
      <c r="A322" s="99" t="s">
        <v>15</v>
      </c>
      <c r="B322" s="99" t="s">
        <v>23</v>
      </c>
      <c r="C322" s="100" t="s">
        <v>24</v>
      </c>
      <c r="D322" s="101">
        <v>37</v>
      </c>
      <c r="E322" s="159"/>
      <c r="F322" s="161"/>
      <c r="G322" s="102" t="str">
        <f t="shared" ref="G322:G385" si="79">CONCATENATE(H322,"-",I322)</f>
        <v>C71A-C73E</v>
      </c>
      <c r="H322" s="101" t="str">
        <f t="shared" si="77"/>
        <v>C71A</v>
      </c>
      <c r="I322" s="101" t="str">
        <f t="shared" si="78"/>
        <v>C73E</v>
      </c>
      <c r="J322" s="164"/>
      <c r="K322" s="164"/>
      <c r="L322" s="164"/>
      <c r="M322" s="164"/>
      <c r="N322" s="103" t="s">
        <v>41</v>
      </c>
      <c r="O322" s="105">
        <v>1</v>
      </c>
      <c r="P322" s="104">
        <f t="shared" si="69"/>
        <v>1919.03</v>
      </c>
      <c r="Q322" s="166"/>
      <c r="R322" s="168"/>
      <c r="W322" s="54" t="str">
        <f t="shared" si="70"/>
        <v>mkckdvol -dev IBM.2107-75KYB61 -extpool P1 -cap 65520 -eam rotateexts -sam ese -name ckd_KYB61_#h C71A-C73E</v>
      </c>
    </row>
    <row r="323" spans="1:23" x14ac:dyDescent="0.2">
      <c r="A323" s="99" t="s">
        <v>15</v>
      </c>
      <c r="B323" s="99" t="s">
        <v>25</v>
      </c>
      <c r="C323" s="100" t="s">
        <v>26</v>
      </c>
      <c r="D323" s="101">
        <v>65</v>
      </c>
      <c r="E323" s="159"/>
      <c r="F323" s="161"/>
      <c r="G323" s="102" t="str">
        <f t="shared" si="79"/>
        <v>C73F-C77F</v>
      </c>
      <c r="H323" s="101" t="str">
        <f t="shared" si="77"/>
        <v>C73F</v>
      </c>
      <c r="I323" s="101" t="str">
        <f t="shared" si="78"/>
        <v>C77F</v>
      </c>
      <c r="J323" s="164"/>
      <c r="K323" s="164"/>
      <c r="L323" s="164"/>
      <c r="M323" s="164"/>
      <c r="N323" s="103" t="s">
        <v>41</v>
      </c>
      <c r="O323" s="105">
        <v>1</v>
      </c>
      <c r="P323" s="104">
        <f t="shared" si="69"/>
        <v>1685.63</v>
      </c>
      <c r="Q323" s="166"/>
      <c r="R323" s="168"/>
      <c r="W323" s="54" t="str">
        <f t="shared" si="70"/>
        <v>mkckdvol -dev IBM.2107-75KYB61 -extpool P1 -cap 32760 -eam rotateexts -sam ese -name ckd_KYB61_#h C73F-C77F</v>
      </c>
    </row>
    <row r="324" spans="1:23" x14ac:dyDescent="0.2">
      <c r="A324" s="99" t="s">
        <v>15</v>
      </c>
      <c r="B324" s="99" t="s">
        <v>27</v>
      </c>
      <c r="C324" s="100" t="s">
        <v>28</v>
      </c>
      <c r="D324" s="101">
        <v>20</v>
      </c>
      <c r="E324" s="159"/>
      <c r="F324" s="161"/>
      <c r="G324" s="102" t="str">
        <f t="shared" si="79"/>
        <v>C780-C793</v>
      </c>
      <c r="H324" s="101" t="str">
        <f t="shared" si="77"/>
        <v>C780</v>
      </c>
      <c r="I324" s="101" t="str">
        <f t="shared" si="78"/>
        <v>C793</v>
      </c>
      <c r="J324" s="164"/>
      <c r="K324" s="164"/>
      <c r="L324" s="164"/>
      <c r="M324" s="164"/>
      <c r="N324" s="103" t="s">
        <v>41</v>
      </c>
      <c r="O324" s="105">
        <v>1</v>
      </c>
      <c r="P324" s="104">
        <f t="shared" si="69"/>
        <v>52.86</v>
      </c>
      <c r="Q324" s="166"/>
      <c r="R324" s="168"/>
      <c r="W324" s="54" t="str">
        <f t="shared" si="70"/>
        <v>mkckdvol -dev IBM.2107-75KYB61 -extpool P1 -cap 3339 -eam rotateexts -sam ese -name ckd_KYB61_#h C780-C793</v>
      </c>
    </row>
    <row r="325" spans="1:23" x14ac:dyDescent="0.2">
      <c r="A325" s="99" t="s">
        <v>15</v>
      </c>
      <c r="B325" s="99" t="s">
        <v>23</v>
      </c>
      <c r="C325" s="100" t="s">
        <v>24</v>
      </c>
      <c r="D325" s="101">
        <v>39</v>
      </c>
      <c r="E325" s="159"/>
      <c r="F325" s="161"/>
      <c r="G325" s="102" t="str">
        <f t="shared" si="79"/>
        <v>C794-C7BA</v>
      </c>
      <c r="H325" s="101" t="str">
        <f t="shared" si="77"/>
        <v>C794</v>
      </c>
      <c r="I325" s="101" t="str">
        <f t="shared" si="78"/>
        <v>C7BA</v>
      </c>
      <c r="J325" s="164"/>
      <c r="K325" s="164"/>
      <c r="L325" s="164"/>
      <c r="M325" s="164"/>
      <c r="N325" s="103" t="s">
        <v>41</v>
      </c>
      <c r="O325" s="105">
        <v>1</v>
      </c>
      <c r="P325" s="104">
        <f t="shared" si="69"/>
        <v>2022.76</v>
      </c>
      <c r="Q325" s="166"/>
      <c r="R325" s="168"/>
      <c r="W325" s="54" t="str">
        <f t="shared" si="70"/>
        <v>mkckdvol -dev IBM.2107-75KYB61 -extpool P1 -cap 65520 -eam rotateexts -sam ese -name ckd_KYB61_#h C794-C7BA</v>
      </c>
    </row>
    <row r="326" spans="1:23" x14ac:dyDescent="0.2">
      <c r="A326" s="99" t="s">
        <v>15</v>
      </c>
      <c r="B326" s="99" t="s">
        <v>29</v>
      </c>
      <c r="C326" s="100" t="s">
        <v>30</v>
      </c>
      <c r="D326" s="101">
        <v>3</v>
      </c>
      <c r="E326" s="159"/>
      <c r="F326" s="161"/>
      <c r="G326" s="102" t="str">
        <f t="shared" si="79"/>
        <v>C7BB-C7BD</v>
      </c>
      <c r="H326" s="101" t="str">
        <f t="shared" si="77"/>
        <v>C7BB</v>
      </c>
      <c r="I326" s="101" t="str">
        <f t="shared" si="78"/>
        <v>C7BD</v>
      </c>
      <c r="J326" s="164"/>
      <c r="K326" s="164"/>
      <c r="L326" s="164"/>
      <c r="M326" s="164"/>
      <c r="N326" s="103" t="s">
        <v>41</v>
      </c>
      <c r="O326" s="105">
        <v>1</v>
      </c>
      <c r="P326" s="104">
        <f t="shared" si="69"/>
        <v>623.78</v>
      </c>
      <c r="Q326" s="166"/>
      <c r="R326" s="168"/>
      <c r="W326" s="54" t="str">
        <f t="shared" si="70"/>
        <v>mkckdvol -dev IBM.2107-75KYB61 -extpool P1 -cap 262668 -eam rotateexts -sam ese -name ckd_KYB61_#h C7BB-C7BD</v>
      </c>
    </row>
    <row r="327" spans="1:23" x14ac:dyDescent="0.2">
      <c r="A327" s="99" t="s">
        <v>15</v>
      </c>
      <c r="B327" s="99" t="s">
        <v>23</v>
      </c>
      <c r="C327" s="100" t="s">
        <v>24</v>
      </c>
      <c r="D327" s="101">
        <v>15</v>
      </c>
      <c r="E327" s="159"/>
      <c r="F327" s="161"/>
      <c r="G327" s="102" t="str">
        <f t="shared" si="79"/>
        <v>C7BE-C7CC</v>
      </c>
      <c r="H327" s="101" t="str">
        <f t="shared" si="77"/>
        <v>C7BE</v>
      </c>
      <c r="I327" s="101" t="str">
        <f t="shared" si="78"/>
        <v>C7CC</v>
      </c>
      <c r="J327" s="164"/>
      <c r="K327" s="164"/>
      <c r="L327" s="164"/>
      <c r="M327" s="164"/>
      <c r="N327" s="103" t="s">
        <v>41</v>
      </c>
      <c r="O327" s="105">
        <v>1</v>
      </c>
      <c r="P327" s="104">
        <f t="shared" si="69"/>
        <v>777.98</v>
      </c>
      <c r="Q327" s="166"/>
      <c r="R327" s="168"/>
      <c r="W327" s="54" t="str">
        <f t="shared" si="70"/>
        <v>mkckdvol -dev IBM.2107-75KYB61 -extpool P1 -cap 65520 -eam rotateexts -sam ese -name ckd_KYB61_#h C7BE-C7CC</v>
      </c>
    </row>
    <row r="328" spans="1:23" x14ac:dyDescent="0.2">
      <c r="A328" s="99" t="s">
        <v>15</v>
      </c>
      <c r="B328" s="99" t="s">
        <v>29</v>
      </c>
      <c r="C328" s="100" t="s">
        <v>30</v>
      </c>
      <c r="D328" s="101">
        <v>3</v>
      </c>
      <c r="E328" s="159"/>
      <c r="F328" s="161"/>
      <c r="G328" s="102" t="str">
        <f t="shared" si="79"/>
        <v>C7CD-C7CF</v>
      </c>
      <c r="H328" s="101" t="str">
        <f t="shared" si="77"/>
        <v>C7CD</v>
      </c>
      <c r="I328" s="101" t="str">
        <f t="shared" si="78"/>
        <v>C7CF</v>
      </c>
      <c r="J328" s="164"/>
      <c r="K328" s="164"/>
      <c r="L328" s="164"/>
      <c r="M328" s="164"/>
      <c r="N328" s="103" t="s">
        <v>41</v>
      </c>
      <c r="O328" s="105">
        <v>1</v>
      </c>
      <c r="P328" s="104">
        <f t="shared" si="69"/>
        <v>623.78</v>
      </c>
      <c r="Q328" s="166"/>
      <c r="R328" s="168"/>
      <c r="W328" s="54" t="str">
        <f t="shared" si="70"/>
        <v>mkckdvol -dev IBM.2107-75KYB61 -extpool P1 -cap 262668 -eam rotateexts -sam ese -name ckd_KYB61_#h C7CD-C7CF</v>
      </c>
    </row>
    <row r="329" spans="1:23" s="25" customFormat="1" ht="12.75" customHeight="1" x14ac:dyDescent="0.2">
      <c r="A329" s="26" t="s">
        <v>15</v>
      </c>
      <c r="B329" s="26" t="s">
        <v>23</v>
      </c>
      <c r="C329" s="27" t="s">
        <v>24</v>
      </c>
      <c r="D329" s="28">
        <v>14</v>
      </c>
      <c r="E329" s="124"/>
      <c r="F329" s="30"/>
      <c r="G329" s="31" t="str">
        <f t="shared" si="79"/>
        <v>C7D0-C7DD</v>
      </c>
      <c r="H329" s="32" t="str">
        <f t="shared" si="77"/>
        <v>C7D0</v>
      </c>
      <c r="I329" s="32" t="str">
        <f t="shared" si="78"/>
        <v>C7DD</v>
      </c>
      <c r="J329" s="31"/>
      <c r="K329" s="33"/>
      <c r="L329" s="34"/>
      <c r="M329" s="33"/>
      <c r="N329" s="31" t="s">
        <v>41</v>
      </c>
      <c r="O329" s="35">
        <v>1</v>
      </c>
      <c r="P329" s="36">
        <f t="shared" si="69"/>
        <v>726.12</v>
      </c>
      <c r="Q329" s="37"/>
      <c r="R329" s="38"/>
      <c r="W329" s="25" t="str">
        <f t="shared" si="70"/>
        <v>mkckdvol -dev IBM.2107-75KYB61 -extpool P1 -cap 65520 -eam rotateexts -sam ese -name ckd_KYB61_#h C7D0-C7DD</v>
      </c>
    </row>
    <row r="330" spans="1:23" x14ac:dyDescent="0.2">
      <c r="A330" s="99" t="s">
        <v>15</v>
      </c>
      <c r="B330" s="99" t="s">
        <v>16</v>
      </c>
      <c r="C330" s="100" t="s">
        <v>17</v>
      </c>
      <c r="D330" s="101">
        <v>1</v>
      </c>
      <c r="E330" s="132">
        <v>222</v>
      </c>
      <c r="F330" s="160" t="str">
        <f>DEC2HEX(HEX2DEC(F320)+1)</f>
        <v>C8</v>
      </c>
      <c r="G330" s="102" t="str">
        <f t="shared" si="79"/>
        <v>C800-C800</v>
      </c>
      <c r="H330" s="101" t="str">
        <f>DEC2HEX(HEX2DEC(H320)+256)</f>
        <v>C800</v>
      </c>
      <c r="I330" s="101" t="str">
        <f>DEC2HEX(HEX2DEC(I320)+256)</f>
        <v>C800</v>
      </c>
      <c r="J330" s="162" t="str">
        <f>DEC2HEX(HEX2DEC(J320)+256)</f>
        <v>C8E0</v>
      </c>
      <c r="K330" s="162" t="str">
        <f>DEC2HEX(HEX2DEC(K320)+256)</f>
        <v>C8FF</v>
      </c>
      <c r="L330" s="162">
        <f>(HEX2DEC(K330)-HEX2DEC(J330))+1</f>
        <v>32</v>
      </c>
      <c r="M330" s="162" t="str">
        <f>DEC2HEX(HEX2DEC(M320)+256)</f>
        <v>C80E</v>
      </c>
      <c r="N330" s="103" t="s">
        <v>41</v>
      </c>
      <c r="O330" s="102" t="s">
        <v>22</v>
      </c>
      <c r="P330" s="104">
        <f t="shared" si="69"/>
        <v>0.88</v>
      </c>
      <c r="Q330" s="165">
        <f>SUM(P330:P338)</f>
        <v>7904.94</v>
      </c>
      <c r="R330" s="167" t="s">
        <v>136</v>
      </c>
      <c r="W330" s="54" t="str">
        <f t="shared" si="70"/>
        <v>mkckdvol -dev IBM.2107-75KYB61 -extpool P0 -cap 1113 -eam rotateexts -sam ese -name ckd_KYB61_#h C800-C800</v>
      </c>
    </row>
    <row r="331" spans="1:23" x14ac:dyDescent="0.2">
      <c r="A331" s="99" t="s">
        <v>15</v>
      </c>
      <c r="B331" s="99" t="s">
        <v>18</v>
      </c>
      <c r="C331" s="100" t="s">
        <v>19</v>
      </c>
      <c r="D331" s="101">
        <v>25</v>
      </c>
      <c r="E331" s="159"/>
      <c r="F331" s="161"/>
      <c r="G331" s="102" t="str">
        <f t="shared" si="79"/>
        <v>C801-C819</v>
      </c>
      <c r="H331" s="101" t="str">
        <f t="shared" ref="H331:H339" si="80">DEC2HEX(HEX2DEC(I330)+1)</f>
        <v>C801</v>
      </c>
      <c r="I331" s="101" t="str">
        <f t="shared" ref="I331:I339" si="81">DEC2HEX(HEX2DEC(H331)+D331-1)</f>
        <v>C819</v>
      </c>
      <c r="J331" s="164"/>
      <c r="K331" s="164"/>
      <c r="L331" s="164"/>
      <c r="M331" s="164"/>
      <c r="N331" s="103" t="s">
        <v>41</v>
      </c>
      <c r="O331" s="105">
        <v>0</v>
      </c>
      <c r="P331" s="104">
        <f t="shared" si="69"/>
        <v>198.24</v>
      </c>
      <c r="Q331" s="166"/>
      <c r="R331" s="168"/>
      <c r="W331" s="54" t="str">
        <f t="shared" si="70"/>
        <v>mkckdvol -dev IBM.2107-75KYB61 -extpool P0 -cap 10017 -eam rotateexts -sam ese -name ckd_KYB61_#h C801-C819</v>
      </c>
    </row>
    <row r="332" spans="1:23" x14ac:dyDescent="0.2">
      <c r="A332" s="99" t="s">
        <v>15</v>
      </c>
      <c r="B332" s="99" t="s">
        <v>23</v>
      </c>
      <c r="C332" s="100" t="s">
        <v>24</v>
      </c>
      <c r="D332" s="101">
        <v>37</v>
      </c>
      <c r="E332" s="159"/>
      <c r="F332" s="161"/>
      <c r="G332" s="102" t="str">
        <f t="shared" si="79"/>
        <v>C81A-C83E</v>
      </c>
      <c r="H332" s="101" t="str">
        <f t="shared" si="80"/>
        <v>C81A</v>
      </c>
      <c r="I332" s="101" t="str">
        <f t="shared" si="81"/>
        <v>C83E</v>
      </c>
      <c r="J332" s="164"/>
      <c r="K332" s="164"/>
      <c r="L332" s="164"/>
      <c r="M332" s="164"/>
      <c r="N332" s="103" t="s">
        <v>41</v>
      </c>
      <c r="O332" s="105">
        <v>0</v>
      </c>
      <c r="P332" s="104">
        <f t="shared" si="69"/>
        <v>1919.03</v>
      </c>
      <c r="Q332" s="166"/>
      <c r="R332" s="168"/>
      <c r="W332" s="54" t="str">
        <f t="shared" si="70"/>
        <v>mkckdvol -dev IBM.2107-75KYB61 -extpool P0 -cap 65520 -eam rotateexts -sam ese -name ckd_KYB61_#h C81A-C83E</v>
      </c>
    </row>
    <row r="333" spans="1:23" x14ac:dyDescent="0.2">
      <c r="A333" s="99" t="s">
        <v>15</v>
      </c>
      <c r="B333" s="99" t="s">
        <v>25</v>
      </c>
      <c r="C333" s="100" t="s">
        <v>26</v>
      </c>
      <c r="D333" s="101">
        <v>65</v>
      </c>
      <c r="E333" s="159"/>
      <c r="F333" s="161"/>
      <c r="G333" s="102" t="str">
        <f t="shared" si="79"/>
        <v>C83F-C87F</v>
      </c>
      <c r="H333" s="101" t="str">
        <f t="shared" si="80"/>
        <v>C83F</v>
      </c>
      <c r="I333" s="101" t="str">
        <f t="shared" si="81"/>
        <v>C87F</v>
      </c>
      <c r="J333" s="164"/>
      <c r="K333" s="164"/>
      <c r="L333" s="164"/>
      <c r="M333" s="164"/>
      <c r="N333" s="103" t="s">
        <v>41</v>
      </c>
      <c r="O333" s="105">
        <v>0</v>
      </c>
      <c r="P333" s="104">
        <f t="shared" si="69"/>
        <v>1685.63</v>
      </c>
      <c r="Q333" s="166"/>
      <c r="R333" s="168"/>
      <c r="W333" s="54" t="str">
        <f t="shared" si="70"/>
        <v>mkckdvol -dev IBM.2107-75KYB61 -extpool P0 -cap 32760 -eam rotateexts -sam ese -name ckd_KYB61_#h C83F-C87F</v>
      </c>
    </row>
    <row r="334" spans="1:23" x14ac:dyDescent="0.2">
      <c r="A334" s="99" t="s">
        <v>15</v>
      </c>
      <c r="B334" s="99" t="s">
        <v>27</v>
      </c>
      <c r="C334" s="100" t="s">
        <v>28</v>
      </c>
      <c r="D334" s="101">
        <v>20</v>
      </c>
      <c r="E334" s="159"/>
      <c r="F334" s="161"/>
      <c r="G334" s="102" t="str">
        <f t="shared" si="79"/>
        <v>C880-C893</v>
      </c>
      <c r="H334" s="101" t="str">
        <f t="shared" si="80"/>
        <v>C880</v>
      </c>
      <c r="I334" s="101" t="str">
        <f t="shared" si="81"/>
        <v>C893</v>
      </c>
      <c r="J334" s="164"/>
      <c r="K334" s="164"/>
      <c r="L334" s="164"/>
      <c r="M334" s="164"/>
      <c r="N334" s="103" t="s">
        <v>41</v>
      </c>
      <c r="O334" s="105">
        <v>0</v>
      </c>
      <c r="P334" s="104">
        <f t="shared" si="69"/>
        <v>52.86</v>
      </c>
      <c r="Q334" s="166"/>
      <c r="R334" s="168"/>
      <c r="W334" s="54" t="str">
        <f t="shared" si="70"/>
        <v>mkckdvol -dev IBM.2107-75KYB61 -extpool P0 -cap 3339 -eam rotateexts -sam ese -name ckd_KYB61_#h C880-C893</v>
      </c>
    </row>
    <row r="335" spans="1:23" x14ac:dyDescent="0.2">
      <c r="A335" s="99" t="s">
        <v>15</v>
      </c>
      <c r="B335" s="99" t="s">
        <v>23</v>
      </c>
      <c r="C335" s="100" t="s">
        <v>24</v>
      </c>
      <c r="D335" s="101">
        <v>39</v>
      </c>
      <c r="E335" s="159"/>
      <c r="F335" s="161"/>
      <c r="G335" s="102" t="str">
        <f t="shared" si="79"/>
        <v>C894-C8BA</v>
      </c>
      <c r="H335" s="101" t="str">
        <f t="shared" si="80"/>
        <v>C894</v>
      </c>
      <c r="I335" s="101" t="str">
        <f t="shared" si="81"/>
        <v>C8BA</v>
      </c>
      <c r="J335" s="164"/>
      <c r="K335" s="164"/>
      <c r="L335" s="164"/>
      <c r="M335" s="164"/>
      <c r="N335" s="103" t="s">
        <v>41</v>
      </c>
      <c r="O335" s="105">
        <v>0</v>
      </c>
      <c r="P335" s="104">
        <f t="shared" si="69"/>
        <v>2022.76</v>
      </c>
      <c r="Q335" s="166"/>
      <c r="R335" s="168"/>
      <c r="W335" s="54" t="str">
        <f t="shared" si="70"/>
        <v>mkckdvol -dev IBM.2107-75KYB61 -extpool P0 -cap 65520 -eam rotateexts -sam ese -name ckd_KYB61_#h C894-C8BA</v>
      </c>
    </row>
    <row r="336" spans="1:23" x14ac:dyDescent="0.2">
      <c r="A336" s="99" t="s">
        <v>15</v>
      </c>
      <c r="B336" s="99" t="s">
        <v>29</v>
      </c>
      <c r="C336" s="100" t="s">
        <v>30</v>
      </c>
      <c r="D336" s="101">
        <v>3</v>
      </c>
      <c r="E336" s="159"/>
      <c r="F336" s="161"/>
      <c r="G336" s="102" t="str">
        <f t="shared" si="79"/>
        <v>C8BB-C8BD</v>
      </c>
      <c r="H336" s="101" t="str">
        <f t="shared" si="80"/>
        <v>C8BB</v>
      </c>
      <c r="I336" s="101" t="str">
        <f t="shared" si="81"/>
        <v>C8BD</v>
      </c>
      <c r="J336" s="164"/>
      <c r="K336" s="164"/>
      <c r="L336" s="164"/>
      <c r="M336" s="164"/>
      <c r="N336" s="103" t="s">
        <v>41</v>
      </c>
      <c r="O336" s="105">
        <v>0</v>
      </c>
      <c r="P336" s="104">
        <f t="shared" si="69"/>
        <v>623.78</v>
      </c>
      <c r="Q336" s="166"/>
      <c r="R336" s="168"/>
      <c r="W336" s="54" t="str">
        <f t="shared" si="70"/>
        <v>mkckdvol -dev IBM.2107-75KYB61 -extpool P0 -cap 262668 -eam rotateexts -sam ese -name ckd_KYB61_#h C8BB-C8BD</v>
      </c>
    </row>
    <row r="337" spans="1:23" x14ac:dyDescent="0.2">
      <c r="A337" s="99" t="s">
        <v>15</v>
      </c>
      <c r="B337" s="99" t="s">
        <v>23</v>
      </c>
      <c r="C337" s="100" t="s">
        <v>24</v>
      </c>
      <c r="D337" s="101">
        <v>15</v>
      </c>
      <c r="E337" s="159"/>
      <c r="F337" s="161"/>
      <c r="G337" s="102" t="str">
        <f t="shared" si="79"/>
        <v>C8BE-C8CC</v>
      </c>
      <c r="H337" s="101" t="str">
        <f t="shared" si="80"/>
        <v>C8BE</v>
      </c>
      <c r="I337" s="101" t="str">
        <f t="shared" si="81"/>
        <v>C8CC</v>
      </c>
      <c r="J337" s="164"/>
      <c r="K337" s="164"/>
      <c r="L337" s="164"/>
      <c r="M337" s="164"/>
      <c r="N337" s="103" t="s">
        <v>41</v>
      </c>
      <c r="O337" s="105">
        <v>0</v>
      </c>
      <c r="P337" s="104">
        <f t="shared" si="69"/>
        <v>777.98</v>
      </c>
      <c r="Q337" s="166"/>
      <c r="R337" s="168"/>
      <c r="W337" s="54" t="str">
        <f t="shared" si="70"/>
        <v>mkckdvol -dev IBM.2107-75KYB61 -extpool P0 -cap 65520 -eam rotateexts -sam ese -name ckd_KYB61_#h C8BE-C8CC</v>
      </c>
    </row>
    <row r="338" spans="1:23" x14ac:dyDescent="0.2">
      <c r="A338" s="99" t="s">
        <v>15</v>
      </c>
      <c r="B338" s="99" t="s">
        <v>29</v>
      </c>
      <c r="C338" s="100" t="s">
        <v>30</v>
      </c>
      <c r="D338" s="101">
        <v>3</v>
      </c>
      <c r="E338" s="159"/>
      <c r="F338" s="161"/>
      <c r="G338" s="102" t="str">
        <f t="shared" si="79"/>
        <v>C8CD-C8CF</v>
      </c>
      <c r="H338" s="101" t="str">
        <f t="shared" si="80"/>
        <v>C8CD</v>
      </c>
      <c r="I338" s="101" t="str">
        <f t="shared" si="81"/>
        <v>C8CF</v>
      </c>
      <c r="J338" s="164"/>
      <c r="K338" s="164"/>
      <c r="L338" s="164"/>
      <c r="M338" s="164"/>
      <c r="N338" s="103" t="s">
        <v>41</v>
      </c>
      <c r="O338" s="105">
        <v>0</v>
      </c>
      <c r="P338" s="104">
        <f t="shared" si="69"/>
        <v>623.78</v>
      </c>
      <c r="Q338" s="166"/>
      <c r="R338" s="168"/>
      <c r="W338" s="54" t="str">
        <f t="shared" si="70"/>
        <v>mkckdvol -dev IBM.2107-75KYB61 -extpool P0 -cap 262668 -eam rotateexts -sam ese -name ckd_KYB61_#h C8CD-C8CF</v>
      </c>
    </row>
    <row r="339" spans="1:23" s="25" customFormat="1" ht="12.75" customHeight="1" x14ac:dyDescent="0.2">
      <c r="A339" s="26" t="s">
        <v>15</v>
      </c>
      <c r="B339" s="26" t="s">
        <v>23</v>
      </c>
      <c r="C339" s="27" t="s">
        <v>24</v>
      </c>
      <c r="D339" s="28">
        <v>14</v>
      </c>
      <c r="E339" s="124"/>
      <c r="F339" s="30"/>
      <c r="G339" s="31" t="str">
        <f t="shared" si="79"/>
        <v>C8D0-C8DD</v>
      </c>
      <c r="H339" s="32" t="str">
        <f t="shared" si="80"/>
        <v>C8D0</v>
      </c>
      <c r="I339" s="32" t="str">
        <f t="shared" si="81"/>
        <v>C8DD</v>
      </c>
      <c r="J339" s="31"/>
      <c r="K339" s="33"/>
      <c r="L339" s="34"/>
      <c r="M339" s="33"/>
      <c r="N339" s="31" t="s">
        <v>41</v>
      </c>
      <c r="O339" s="35">
        <v>0</v>
      </c>
      <c r="P339" s="36">
        <f t="shared" si="69"/>
        <v>726.12</v>
      </c>
      <c r="Q339" s="37"/>
      <c r="R339" s="38"/>
      <c r="W339" s="25" t="str">
        <f t="shared" si="70"/>
        <v>mkckdvol -dev IBM.2107-75KYB61 -extpool P0 -cap 65520 -eam rotateexts -sam ese -name ckd_KYB61_#h C8D0-C8DD</v>
      </c>
    </row>
    <row r="340" spans="1:23" x14ac:dyDescent="0.2">
      <c r="A340" s="99" t="s">
        <v>15</v>
      </c>
      <c r="B340" s="99" t="s">
        <v>16</v>
      </c>
      <c r="C340" s="100" t="s">
        <v>17</v>
      </c>
      <c r="D340" s="101">
        <v>1</v>
      </c>
      <c r="E340" s="132">
        <v>222</v>
      </c>
      <c r="F340" s="160" t="str">
        <f>DEC2HEX(HEX2DEC(F330)+1)</f>
        <v>C9</v>
      </c>
      <c r="G340" s="102" t="str">
        <f t="shared" si="79"/>
        <v>C900-C900</v>
      </c>
      <c r="H340" s="101" t="str">
        <f>DEC2HEX(HEX2DEC(H330)+256)</f>
        <v>C900</v>
      </c>
      <c r="I340" s="101" t="str">
        <f>DEC2HEX(HEX2DEC(I330)+256)</f>
        <v>C900</v>
      </c>
      <c r="J340" s="162" t="str">
        <f>DEC2HEX(HEX2DEC(J330)+256)</f>
        <v>C9E0</v>
      </c>
      <c r="K340" s="162" t="str">
        <f>DEC2HEX(HEX2DEC(K330)+256)</f>
        <v>C9FF</v>
      </c>
      <c r="L340" s="162">
        <f>(HEX2DEC(K340)-HEX2DEC(J340))+1</f>
        <v>32</v>
      </c>
      <c r="M340" s="162" t="str">
        <f>DEC2HEX(HEX2DEC(M330)+256)</f>
        <v>C90E</v>
      </c>
      <c r="N340" s="103" t="s">
        <v>41</v>
      </c>
      <c r="O340" s="102" t="s">
        <v>16</v>
      </c>
      <c r="P340" s="104">
        <f t="shared" si="69"/>
        <v>0.88</v>
      </c>
      <c r="Q340" s="165">
        <f>SUM(P340:P348)</f>
        <v>7904.94</v>
      </c>
      <c r="R340" s="167" t="s">
        <v>136</v>
      </c>
      <c r="W340" s="54" t="str">
        <f t="shared" si="70"/>
        <v>mkckdvol -dev IBM.2107-75KYB61 -extpool P1 -cap 1113 -eam rotateexts -sam ese -name ckd_KYB61_#h C900-C900</v>
      </c>
    </row>
    <row r="341" spans="1:23" x14ac:dyDescent="0.2">
      <c r="A341" s="99" t="s">
        <v>15</v>
      </c>
      <c r="B341" s="99" t="s">
        <v>18</v>
      </c>
      <c r="C341" s="100" t="s">
        <v>19</v>
      </c>
      <c r="D341" s="101">
        <v>25</v>
      </c>
      <c r="E341" s="159"/>
      <c r="F341" s="161"/>
      <c r="G341" s="102" t="str">
        <f t="shared" si="79"/>
        <v>C901-C919</v>
      </c>
      <c r="H341" s="101" t="str">
        <f t="shared" ref="H341:H349" si="82">DEC2HEX(HEX2DEC(I340)+1)</f>
        <v>C901</v>
      </c>
      <c r="I341" s="101" t="str">
        <f t="shared" ref="I341:I349" si="83">DEC2HEX(HEX2DEC(H341)+D341-1)</f>
        <v>C919</v>
      </c>
      <c r="J341" s="164"/>
      <c r="K341" s="164"/>
      <c r="L341" s="164"/>
      <c r="M341" s="164"/>
      <c r="N341" s="103" t="s">
        <v>41</v>
      </c>
      <c r="O341" s="105">
        <v>1</v>
      </c>
      <c r="P341" s="104">
        <f t="shared" si="69"/>
        <v>198.24</v>
      </c>
      <c r="Q341" s="166"/>
      <c r="R341" s="168"/>
      <c r="W341" s="54" t="str">
        <f t="shared" si="70"/>
        <v>mkckdvol -dev IBM.2107-75KYB61 -extpool P1 -cap 10017 -eam rotateexts -sam ese -name ckd_KYB61_#h C901-C919</v>
      </c>
    </row>
    <row r="342" spans="1:23" x14ac:dyDescent="0.2">
      <c r="A342" s="99" t="s">
        <v>15</v>
      </c>
      <c r="B342" s="99" t="s">
        <v>23</v>
      </c>
      <c r="C342" s="100" t="s">
        <v>24</v>
      </c>
      <c r="D342" s="101">
        <v>37</v>
      </c>
      <c r="E342" s="159"/>
      <c r="F342" s="161"/>
      <c r="G342" s="102" t="str">
        <f t="shared" si="79"/>
        <v>C91A-C93E</v>
      </c>
      <c r="H342" s="101" t="str">
        <f t="shared" si="82"/>
        <v>C91A</v>
      </c>
      <c r="I342" s="101" t="str">
        <f t="shared" si="83"/>
        <v>C93E</v>
      </c>
      <c r="J342" s="164"/>
      <c r="K342" s="164"/>
      <c r="L342" s="164"/>
      <c r="M342" s="164"/>
      <c r="N342" s="103" t="s">
        <v>41</v>
      </c>
      <c r="O342" s="105">
        <v>1</v>
      </c>
      <c r="P342" s="104">
        <f t="shared" si="69"/>
        <v>1919.03</v>
      </c>
      <c r="Q342" s="166"/>
      <c r="R342" s="168"/>
      <c r="W342" s="54" t="str">
        <f t="shared" si="70"/>
        <v>mkckdvol -dev IBM.2107-75KYB61 -extpool P1 -cap 65520 -eam rotateexts -sam ese -name ckd_KYB61_#h C91A-C93E</v>
      </c>
    </row>
    <row r="343" spans="1:23" x14ac:dyDescent="0.2">
      <c r="A343" s="99" t="s">
        <v>15</v>
      </c>
      <c r="B343" s="99" t="s">
        <v>25</v>
      </c>
      <c r="C343" s="100" t="s">
        <v>26</v>
      </c>
      <c r="D343" s="101">
        <v>65</v>
      </c>
      <c r="E343" s="159"/>
      <c r="F343" s="161"/>
      <c r="G343" s="102" t="str">
        <f t="shared" si="79"/>
        <v>C93F-C97F</v>
      </c>
      <c r="H343" s="101" t="str">
        <f t="shared" si="82"/>
        <v>C93F</v>
      </c>
      <c r="I343" s="101" t="str">
        <f t="shared" si="83"/>
        <v>C97F</v>
      </c>
      <c r="J343" s="164"/>
      <c r="K343" s="164"/>
      <c r="L343" s="164"/>
      <c r="M343" s="164"/>
      <c r="N343" s="103" t="s">
        <v>41</v>
      </c>
      <c r="O343" s="105">
        <v>1</v>
      </c>
      <c r="P343" s="104">
        <f t="shared" si="69"/>
        <v>1685.63</v>
      </c>
      <c r="Q343" s="166"/>
      <c r="R343" s="168"/>
      <c r="W343" s="54" t="str">
        <f t="shared" si="70"/>
        <v>mkckdvol -dev IBM.2107-75KYB61 -extpool P1 -cap 32760 -eam rotateexts -sam ese -name ckd_KYB61_#h C93F-C97F</v>
      </c>
    </row>
    <row r="344" spans="1:23" x14ac:dyDescent="0.2">
      <c r="A344" s="99" t="s">
        <v>15</v>
      </c>
      <c r="B344" s="99" t="s">
        <v>27</v>
      </c>
      <c r="C344" s="100" t="s">
        <v>28</v>
      </c>
      <c r="D344" s="101">
        <v>20</v>
      </c>
      <c r="E344" s="159"/>
      <c r="F344" s="161"/>
      <c r="G344" s="102" t="str">
        <f t="shared" si="79"/>
        <v>C980-C993</v>
      </c>
      <c r="H344" s="101" t="str">
        <f t="shared" si="82"/>
        <v>C980</v>
      </c>
      <c r="I344" s="101" t="str">
        <f t="shared" si="83"/>
        <v>C993</v>
      </c>
      <c r="J344" s="164"/>
      <c r="K344" s="164"/>
      <c r="L344" s="164"/>
      <c r="M344" s="164"/>
      <c r="N344" s="103" t="s">
        <v>41</v>
      </c>
      <c r="O344" s="105">
        <v>1</v>
      </c>
      <c r="P344" s="104">
        <f t="shared" si="69"/>
        <v>52.86</v>
      </c>
      <c r="Q344" s="166"/>
      <c r="R344" s="168"/>
      <c r="W344" s="54" t="str">
        <f t="shared" si="70"/>
        <v>mkckdvol -dev IBM.2107-75KYB61 -extpool P1 -cap 3339 -eam rotateexts -sam ese -name ckd_KYB61_#h C980-C993</v>
      </c>
    </row>
    <row r="345" spans="1:23" x14ac:dyDescent="0.2">
      <c r="A345" s="99" t="s">
        <v>15</v>
      </c>
      <c r="B345" s="99" t="s">
        <v>23</v>
      </c>
      <c r="C345" s="100" t="s">
        <v>24</v>
      </c>
      <c r="D345" s="101">
        <v>39</v>
      </c>
      <c r="E345" s="159"/>
      <c r="F345" s="161"/>
      <c r="G345" s="102" t="str">
        <f t="shared" si="79"/>
        <v>C994-C9BA</v>
      </c>
      <c r="H345" s="101" t="str">
        <f t="shared" si="82"/>
        <v>C994</v>
      </c>
      <c r="I345" s="101" t="str">
        <f t="shared" si="83"/>
        <v>C9BA</v>
      </c>
      <c r="J345" s="164"/>
      <c r="K345" s="164"/>
      <c r="L345" s="164"/>
      <c r="M345" s="164"/>
      <c r="N345" s="103" t="s">
        <v>41</v>
      </c>
      <c r="O345" s="105">
        <v>1</v>
      </c>
      <c r="P345" s="104">
        <f t="shared" si="69"/>
        <v>2022.76</v>
      </c>
      <c r="Q345" s="166"/>
      <c r="R345" s="168"/>
      <c r="W345" s="54" t="str">
        <f t="shared" si="70"/>
        <v>mkckdvol -dev IBM.2107-75KYB61 -extpool P1 -cap 65520 -eam rotateexts -sam ese -name ckd_KYB61_#h C994-C9BA</v>
      </c>
    </row>
    <row r="346" spans="1:23" x14ac:dyDescent="0.2">
      <c r="A346" s="99" t="s">
        <v>15</v>
      </c>
      <c r="B346" s="99" t="s">
        <v>29</v>
      </c>
      <c r="C346" s="100" t="s">
        <v>30</v>
      </c>
      <c r="D346" s="101">
        <v>3</v>
      </c>
      <c r="E346" s="159"/>
      <c r="F346" s="161"/>
      <c r="G346" s="102" t="str">
        <f t="shared" si="79"/>
        <v>C9BB-C9BD</v>
      </c>
      <c r="H346" s="101" t="str">
        <f t="shared" si="82"/>
        <v>C9BB</v>
      </c>
      <c r="I346" s="101" t="str">
        <f t="shared" si="83"/>
        <v>C9BD</v>
      </c>
      <c r="J346" s="164"/>
      <c r="K346" s="164"/>
      <c r="L346" s="164"/>
      <c r="M346" s="164"/>
      <c r="N346" s="103" t="s">
        <v>41</v>
      </c>
      <c r="O346" s="105">
        <v>1</v>
      </c>
      <c r="P346" s="104">
        <f t="shared" si="69"/>
        <v>623.78</v>
      </c>
      <c r="Q346" s="166"/>
      <c r="R346" s="168"/>
      <c r="W346" s="54" t="str">
        <f t="shared" si="70"/>
        <v>mkckdvol -dev IBM.2107-75KYB61 -extpool P1 -cap 262668 -eam rotateexts -sam ese -name ckd_KYB61_#h C9BB-C9BD</v>
      </c>
    </row>
    <row r="347" spans="1:23" x14ac:dyDescent="0.2">
      <c r="A347" s="99" t="s">
        <v>15</v>
      </c>
      <c r="B347" s="99" t="s">
        <v>23</v>
      </c>
      <c r="C347" s="100" t="s">
        <v>24</v>
      </c>
      <c r="D347" s="101">
        <v>15</v>
      </c>
      <c r="E347" s="159"/>
      <c r="F347" s="161"/>
      <c r="G347" s="102" t="str">
        <f t="shared" si="79"/>
        <v>C9BE-C9CC</v>
      </c>
      <c r="H347" s="101" t="str">
        <f t="shared" si="82"/>
        <v>C9BE</v>
      </c>
      <c r="I347" s="101" t="str">
        <f t="shared" si="83"/>
        <v>C9CC</v>
      </c>
      <c r="J347" s="164"/>
      <c r="K347" s="164"/>
      <c r="L347" s="164"/>
      <c r="M347" s="164"/>
      <c r="N347" s="103" t="s">
        <v>41</v>
      </c>
      <c r="O347" s="105">
        <v>1</v>
      </c>
      <c r="P347" s="104">
        <f t="shared" si="69"/>
        <v>777.98</v>
      </c>
      <c r="Q347" s="166"/>
      <c r="R347" s="168"/>
      <c r="W347" s="54" t="str">
        <f t="shared" si="70"/>
        <v>mkckdvol -dev IBM.2107-75KYB61 -extpool P1 -cap 65520 -eam rotateexts -sam ese -name ckd_KYB61_#h C9BE-C9CC</v>
      </c>
    </row>
    <row r="348" spans="1:23" x14ac:dyDescent="0.2">
      <c r="A348" s="99" t="s">
        <v>15</v>
      </c>
      <c r="B348" s="99" t="s">
        <v>29</v>
      </c>
      <c r="C348" s="100" t="s">
        <v>30</v>
      </c>
      <c r="D348" s="101">
        <v>3</v>
      </c>
      <c r="E348" s="159"/>
      <c r="F348" s="161"/>
      <c r="G348" s="102" t="str">
        <f t="shared" si="79"/>
        <v>C9CD-C9CF</v>
      </c>
      <c r="H348" s="101" t="str">
        <f t="shared" si="82"/>
        <v>C9CD</v>
      </c>
      <c r="I348" s="101" t="str">
        <f t="shared" si="83"/>
        <v>C9CF</v>
      </c>
      <c r="J348" s="164"/>
      <c r="K348" s="164"/>
      <c r="L348" s="164"/>
      <c r="M348" s="164"/>
      <c r="N348" s="103" t="s">
        <v>41</v>
      </c>
      <c r="O348" s="105">
        <v>1</v>
      </c>
      <c r="P348" s="104">
        <f t="shared" si="69"/>
        <v>623.78</v>
      </c>
      <c r="Q348" s="166"/>
      <c r="R348" s="168"/>
      <c r="W348" s="54" t="str">
        <f t="shared" si="70"/>
        <v>mkckdvol -dev IBM.2107-75KYB61 -extpool P1 -cap 262668 -eam rotateexts -sam ese -name ckd_KYB61_#h C9CD-C9CF</v>
      </c>
    </row>
    <row r="349" spans="1:23" s="25" customFormat="1" ht="12.75" customHeight="1" x14ac:dyDescent="0.2">
      <c r="A349" s="26" t="s">
        <v>15</v>
      </c>
      <c r="B349" s="26" t="s">
        <v>23</v>
      </c>
      <c r="C349" s="27" t="s">
        <v>24</v>
      </c>
      <c r="D349" s="28">
        <v>14</v>
      </c>
      <c r="E349" s="124"/>
      <c r="F349" s="30"/>
      <c r="G349" s="31" t="str">
        <f t="shared" si="79"/>
        <v>C9D0-C9DD</v>
      </c>
      <c r="H349" s="32" t="str">
        <f t="shared" si="82"/>
        <v>C9D0</v>
      </c>
      <c r="I349" s="32" t="str">
        <f t="shared" si="83"/>
        <v>C9DD</v>
      </c>
      <c r="J349" s="31"/>
      <c r="K349" s="33"/>
      <c r="L349" s="34"/>
      <c r="M349" s="33"/>
      <c r="N349" s="31" t="s">
        <v>41</v>
      </c>
      <c r="O349" s="35">
        <v>1</v>
      </c>
      <c r="P349" s="36">
        <f t="shared" si="69"/>
        <v>726.12</v>
      </c>
      <c r="Q349" s="37"/>
      <c r="R349" s="38"/>
      <c r="W349" s="25" t="str">
        <f t="shared" si="70"/>
        <v>mkckdvol -dev IBM.2107-75KYB61 -extpool P1 -cap 65520 -eam rotateexts -sam ese -name ckd_KYB61_#h C9D0-C9DD</v>
      </c>
    </row>
    <row r="350" spans="1:23" x14ac:dyDescent="0.2">
      <c r="A350" s="99" t="s">
        <v>15</v>
      </c>
      <c r="B350" s="99" t="s">
        <v>16</v>
      </c>
      <c r="C350" s="100" t="s">
        <v>17</v>
      </c>
      <c r="D350" s="101">
        <v>1</v>
      </c>
      <c r="E350" s="132">
        <v>222</v>
      </c>
      <c r="F350" s="160" t="str">
        <f>DEC2HEX(HEX2DEC(F340)+1)</f>
        <v>CA</v>
      </c>
      <c r="G350" s="102" t="str">
        <f t="shared" si="79"/>
        <v>CA00-CA00</v>
      </c>
      <c r="H350" s="101" t="str">
        <f>DEC2HEX(HEX2DEC(H340)+256)</f>
        <v>CA00</v>
      </c>
      <c r="I350" s="101" t="str">
        <f>DEC2HEX(HEX2DEC(I340)+256)</f>
        <v>CA00</v>
      </c>
      <c r="J350" s="162" t="str">
        <f>DEC2HEX(HEX2DEC(J340)+256)</f>
        <v>CAE0</v>
      </c>
      <c r="K350" s="162" t="str">
        <f>DEC2HEX(HEX2DEC(K340)+256)</f>
        <v>CAFF</v>
      </c>
      <c r="L350" s="162">
        <f>(HEX2DEC(K350)-HEX2DEC(J350))+1</f>
        <v>32</v>
      </c>
      <c r="M350" s="162" t="str">
        <f>DEC2HEX(HEX2DEC(M340)+256)</f>
        <v>CA0E</v>
      </c>
      <c r="N350" s="103" t="s">
        <v>41</v>
      </c>
      <c r="O350" s="102" t="s">
        <v>22</v>
      </c>
      <c r="P350" s="104">
        <f t="shared" si="69"/>
        <v>0.88</v>
      </c>
      <c r="Q350" s="165">
        <f>SUM(P350:P358)</f>
        <v>7904.94</v>
      </c>
      <c r="R350" s="167" t="s">
        <v>136</v>
      </c>
      <c r="W350" s="54" t="str">
        <f t="shared" si="70"/>
        <v>mkckdvol -dev IBM.2107-75KYB61 -extpool P0 -cap 1113 -eam rotateexts -sam ese -name ckd_KYB61_#h CA00-CA00</v>
      </c>
    </row>
    <row r="351" spans="1:23" x14ac:dyDescent="0.2">
      <c r="A351" s="99" t="s">
        <v>15</v>
      </c>
      <c r="B351" s="99" t="s">
        <v>18</v>
      </c>
      <c r="C351" s="100" t="s">
        <v>19</v>
      </c>
      <c r="D351" s="101">
        <v>25</v>
      </c>
      <c r="E351" s="159"/>
      <c r="F351" s="161"/>
      <c r="G351" s="102" t="str">
        <f t="shared" si="79"/>
        <v>CA01-CA19</v>
      </c>
      <c r="H351" s="101" t="str">
        <f t="shared" ref="H351:H359" si="84">DEC2HEX(HEX2DEC(I350)+1)</f>
        <v>CA01</v>
      </c>
      <c r="I351" s="101" t="str">
        <f t="shared" ref="I351:I359" si="85">DEC2HEX(HEX2DEC(H351)+D351-1)</f>
        <v>CA19</v>
      </c>
      <c r="J351" s="164"/>
      <c r="K351" s="164"/>
      <c r="L351" s="164"/>
      <c r="M351" s="164"/>
      <c r="N351" s="103" t="s">
        <v>41</v>
      </c>
      <c r="O351" s="105">
        <v>0</v>
      </c>
      <c r="P351" s="104">
        <f t="shared" si="69"/>
        <v>198.24</v>
      </c>
      <c r="Q351" s="166"/>
      <c r="R351" s="168"/>
      <c r="W351" s="54" t="str">
        <f t="shared" si="70"/>
        <v>mkckdvol -dev IBM.2107-75KYB61 -extpool P0 -cap 10017 -eam rotateexts -sam ese -name ckd_KYB61_#h CA01-CA19</v>
      </c>
    </row>
    <row r="352" spans="1:23" x14ac:dyDescent="0.2">
      <c r="A352" s="99" t="s">
        <v>15</v>
      </c>
      <c r="B352" s="99" t="s">
        <v>23</v>
      </c>
      <c r="C352" s="100" t="s">
        <v>24</v>
      </c>
      <c r="D352" s="101">
        <v>37</v>
      </c>
      <c r="E352" s="159"/>
      <c r="F352" s="161"/>
      <c r="G352" s="102" t="str">
        <f t="shared" si="79"/>
        <v>CA1A-CA3E</v>
      </c>
      <c r="H352" s="101" t="str">
        <f t="shared" si="84"/>
        <v>CA1A</v>
      </c>
      <c r="I352" s="101" t="str">
        <f t="shared" si="85"/>
        <v>CA3E</v>
      </c>
      <c r="J352" s="164"/>
      <c r="K352" s="164"/>
      <c r="L352" s="164"/>
      <c r="M352" s="164"/>
      <c r="N352" s="103" t="s">
        <v>41</v>
      </c>
      <c r="O352" s="105">
        <v>0</v>
      </c>
      <c r="P352" s="104">
        <f t="shared" si="69"/>
        <v>1919.03</v>
      </c>
      <c r="Q352" s="166"/>
      <c r="R352" s="168"/>
      <c r="W352" s="54" t="str">
        <f t="shared" si="70"/>
        <v>mkckdvol -dev IBM.2107-75KYB61 -extpool P0 -cap 65520 -eam rotateexts -sam ese -name ckd_KYB61_#h CA1A-CA3E</v>
      </c>
    </row>
    <row r="353" spans="1:23" x14ac:dyDescent="0.2">
      <c r="A353" s="99" t="s">
        <v>15</v>
      </c>
      <c r="B353" s="99" t="s">
        <v>25</v>
      </c>
      <c r="C353" s="100" t="s">
        <v>26</v>
      </c>
      <c r="D353" s="101">
        <v>65</v>
      </c>
      <c r="E353" s="159"/>
      <c r="F353" s="161"/>
      <c r="G353" s="102" t="str">
        <f t="shared" si="79"/>
        <v>CA3F-CA7F</v>
      </c>
      <c r="H353" s="101" t="str">
        <f t="shared" si="84"/>
        <v>CA3F</v>
      </c>
      <c r="I353" s="101" t="str">
        <f t="shared" si="85"/>
        <v>CA7F</v>
      </c>
      <c r="J353" s="164"/>
      <c r="K353" s="164"/>
      <c r="L353" s="164"/>
      <c r="M353" s="164"/>
      <c r="N353" s="103" t="s">
        <v>41</v>
      </c>
      <c r="O353" s="105">
        <v>0</v>
      </c>
      <c r="P353" s="104">
        <f t="shared" si="69"/>
        <v>1685.63</v>
      </c>
      <c r="Q353" s="166"/>
      <c r="R353" s="168"/>
      <c r="W353" s="54" t="str">
        <f t="shared" si="70"/>
        <v>mkckdvol -dev IBM.2107-75KYB61 -extpool P0 -cap 32760 -eam rotateexts -sam ese -name ckd_KYB61_#h CA3F-CA7F</v>
      </c>
    </row>
    <row r="354" spans="1:23" x14ac:dyDescent="0.2">
      <c r="A354" s="99" t="s">
        <v>15</v>
      </c>
      <c r="B354" s="99" t="s">
        <v>27</v>
      </c>
      <c r="C354" s="100" t="s">
        <v>28</v>
      </c>
      <c r="D354" s="101">
        <v>20</v>
      </c>
      <c r="E354" s="159"/>
      <c r="F354" s="161"/>
      <c r="G354" s="102" t="str">
        <f t="shared" si="79"/>
        <v>CA80-CA93</v>
      </c>
      <c r="H354" s="101" t="str">
        <f t="shared" si="84"/>
        <v>CA80</v>
      </c>
      <c r="I354" s="101" t="str">
        <f t="shared" si="85"/>
        <v>CA93</v>
      </c>
      <c r="J354" s="164"/>
      <c r="K354" s="164"/>
      <c r="L354" s="164"/>
      <c r="M354" s="164"/>
      <c r="N354" s="103" t="s">
        <v>41</v>
      </c>
      <c r="O354" s="105">
        <v>0</v>
      </c>
      <c r="P354" s="104">
        <f t="shared" si="69"/>
        <v>52.86</v>
      </c>
      <c r="Q354" s="166"/>
      <c r="R354" s="168"/>
      <c r="W354" s="54" t="str">
        <f t="shared" si="70"/>
        <v>mkckdvol -dev IBM.2107-75KYB61 -extpool P0 -cap 3339 -eam rotateexts -sam ese -name ckd_KYB61_#h CA80-CA93</v>
      </c>
    </row>
    <row r="355" spans="1:23" x14ac:dyDescent="0.2">
      <c r="A355" s="99" t="s">
        <v>15</v>
      </c>
      <c r="B355" s="99" t="s">
        <v>23</v>
      </c>
      <c r="C355" s="100" t="s">
        <v>24</v>
      </c>
      <c r="D355" s="101">
        <v>39</v>
      </c>
      <c r="E355" s="159"/>
      <c r="F355" s="161"/>
      <c r="G355" s="102" t="str">
        <f t="shared" si="79"/>
        <v>CA94-CABA</v>
      </c>
      <c r="H355" s="101" t="str">
        <f t="shared" si="84"/>
        <v>CA94</v>
      </c>
      <c r="I355" s="101" t="str">
        <f t="shared" si="85"/>
        <v>CABA</v>
      </c>
      <c r="J355" s="164"/>
      <c r="K355" s="164"/>
      <c r="L355" s="164"/>
      <c r="M355" s="164"/>
      <c r="N355" s="103" t="s">
        <v>41</v>
      </c>
      <c r="O355" s="105">
        <v>0</v>
      </c>
      <c r="P355" s="104">
        <f t="shared" si="69"/>
        <v>2022.76</v>
      </c>
      <c r="Q355" s="166"/>
      <c r="R355" s="168"/>
      <c r="W355" s="54" t="str">
        <f t="shared" si="70"/>
        <v>mkckdvol -dev IBM.2107-75KYB61 -extpool P0 -cap 65520 -eam rotateexts -sam ese -name ckd_KYB61_#h CA94-CABA</v>
      </c>
    </row>
    <row r="356" spans="1:23" x14ac:dyDescent="0.2">
      <c r="A356" s="99" t="s">
        <v>15</v>
      </c>
      <c r="B356" s="99" t="s">
        <v>29</v>
      </c>
      <c r="C356" s="100" t="s">
        <v>30</v>
      </c>
      <c r="D356" s="101">
        <v>3</v>
      </c>
      <c r="E356" s="159"/>
      <c r="F356" s="161"/>
      <c r="G356" s="102" t="str">
        <f t="shared" si="79"/>
        <v>CABB-CABD</v>
      </c>
      <c r="H356" s="101" t="str">
        <f t="shared" si="84"/>
        <v>CABB</v>
      </c>
      <c r="I356" s="101" t="str">
        <f t="shared" si="85"/>
        <v>CABD</v>
      </c>
      <c r="J356" s="164"/>
      <c r="K356" s="164"/>
      <c r="L356" s="164"/>
      <c r="M356" s="164"/>
      <c r="N356" s="103" t="s">
        <v>41</v>
      </c>
      <c r="O356" s="105">
        <v>0</v>
      </c>
      <c r="P356" s="104">
        <f t="shared" ref="P356:P426" si="86">ROUND((C356*D356*GiBcyl),2)</f>
        <v>623.78</v>
      </c>
      <c r="Q356" s="166"/>
      <c r="R356" s="168"/>
      <c r="W356" s="54" t="str">
        <f t="shared" ref="W356:W426" si="87">CONCATENATE("mkckdvol -dev IBM.2107-75",$S$1," -extpool P",O356," -cap ",C356," -eam rotateexts -sam ese -name ckd_",$S$1,"_#h ",G356)</f>
        <v>mkckdvol -dev IBM.2107-75KYB61 -extpool P0 -cap 262668 -eam rotateexts -sam ese -name ckd_KYB61_#h CABB-CABD</v>
      </c>
    </row>
    <row r="357" spans="1:23" x14ac:dyDescent="0.2">
      <c r="A357" s="99" t="s">
        <v>15</v>
      </c>
      <c r="B357" s="99" t="s">
        <v>23</v>
      </c>
      <c r="C357" s="100" t="s">
        <v>24</v>
      </c>
      <c r="D357" s="101">
        <v>15</v>
      </c>
      <c r="E357" s="159"/>
      <c r="F357" s="161"/>
      <c r="G357" s="102" t="str">
        <f t="shared" si="79"/>
        <v>CABE-CACC</v>
      </c>
      <c r="H357" s="101" t="str">
        <f t="shared" si="84"/>
        <v>CABE</v>
      </c>
      <c r="I357" s="101" t="str">
        <f t="shared" si="85"/>
        <v>CACC</v>
      </c>
      <c r="J357" s="164"/>
      <c r="K357" s="164"/>
      <c r="L357" s="164"/>
      <c r="M357" s="164"/>
      <c r="N357" s="103" t="s">
        <v>41</v>
      </c>
      <c r="O357" s="105">
        <v>0</v>
      </c>
      <c r="P357" s="104">
        <f t="shared" si="86"/>
        <v>777.98</v>
      </c>
      <c r="Q357" s="166"/>
      <c r="R357" s="168"/>
      <c r="W357" s="54" t="str">
        <f t="shared" si="87"/>
        <v>mkckdvol -dev IBM.2107-75KYB61 -extpool P0 -cap 65520 -eam rotateexts -sam ese -name ckd_KYB61_#h CABE-CACC</v>
      </c>
    </row>
    <row r="358" spans="1:23" x14ac:dyDescent="0.2">
      <c r="A358" s="99" t="s">
        <v>15</v>
      </c>
      <c r="B358" s="99" t="s">
        <v>29</v>
      </c>
      <c r="C358" s="100" t="s">
        <v>30</v>
      </c>
      <c r="D358" s="101">
        <v>3</v>
      </c>
      <c r="E358" s="159"/>
      <c r="F358" s="161"/>
      <c r="G358" s="102" t="str">
        <f t="shared" si="79"/>
        <v>CACD-CACF</v>
      </c>
      <c r="H358" s="101" t="str">
        <f t="shared" si="84"/>
        <v>CACD</v>
      </c>
      <c r="I358" s="101" t="str">
        <f t="shared" si="85"/>
        <v>CACF</v>
      </c>
      <c r="J358" s="164"/>
      <c r="K358" s="164"/>
      <c r="L358" s="164"/>
      <c r="M358" s="164"/>
      <c r="N358" s="103" t="s">
        <v>41</v>
      </c>
      <c r="O358" s="105">
        <v>0</v>
      </c>
      <c r="P358" s="104">
        <f t="shared" si="86"/>
        <v>623.78</v>
      </c>
      <c r="Q358" s="166"/>
      <c r="R358" s="168"/>
      <c r="W358" s="54" t="str">
        <f t="shared" si="87"/>
        <v>mkckdvol -dev IBM.2107-75KYB61 -extpool P0 -cap 262668 -eam rotateexts -sam ese -name ckd_KYB61_#h CACD-CACF</v>
      </c>
    </row>
    <row r="359" spans="1:23" s="25" customFormat="1" ht="12.75" customHeight="1" x14ac:dyDescent="0.2">
      <c r="A359" s="26" t="s">
        <v>15</v>
      </c>
      <c r="B359" s="26" t="s">
        <v>23</v>
      </c>
      <c r="C359" s="27" t="s">
        <v>24</v>
      </c>
      <c r="D359" s="28">
        <v>14</v>
      </c>
      <c r="E359" s="124"/>
      <c r="F359" s="30"/>
      <c r="G359" s="31" t="str">
        <f t="shared" si="79"/>
        <v>CAD0-CADD</v>
      </c>
      <c r="H359" s="32" t="str">
        <f t="shared" si="84"/>
        <v>CAD0</v>
      </c>
      <c r="I359" s="32" t="str">
        <f t="shared" si="85"/>
        <v>CADD</v>
      </c>
      <c r="J359" s="31"/>
      <c r="K359" s="33"/>
      <c r="L359" s="34"/>
      <c r="M359" s="33"/>
      <c r="N359" s="31" t="s">
        <v>41</v>
      </c>
      <c r="O359" s="35">
        <v>0</v>
      </c>
      <c r="P359" s="36">
        <f t="shared" si="86"/>
        <v>726.12</v>
      </c>
      <c r="Q359" s="37"/>
      <c r="R359" s="38"/>
      <c r="W359" s="25" t="str">
        <f t="shared" si="87"/>
        <v>mkckdvol -dev IBM.2107-75KYB61 -extpool P0 -cap 65520 -eam rotateexts -sam ese -name ckd_KYB61_#h CAD0-CADD</v>
      </c>
    </row>
    <row r="360" spans="1:23" x14ac:dyDescent="0.2">
      <c r="A360" s="99" t="s">
        <v>15</v>
      </c>
      <c r="B360" s="99" t="s">
        <v>16</v>
      </c>
      <c r="C360" s="100" t="s">
        <v>17</v>
      </c>
      <c r="D360" s="101">
        <v>1</v>
      </c>
      <c r="E360" s="132">
        <v>222</v>
      </c>
      <c r="F360" s="160" t="str">
        <f>DEC2HEX(HEX2DEC(F350)+1)</f>
        <v>CB</v>
      </c>
      <c r="G360" s="102" t="str">
        <f t="shared" si="79"/>
        <v>CB00-CB00</v>
      </c>
      <c r="H360" s="101" t="str">
        <f>DEC2HEX(HEX2DEC(H350)+256)</f>
        <v>CB00</v>
      </c>
      <c r="I360" s="101" t="str">
        <f>DEC2HEX(HEX2DEC(I350)+256)</f>
        <v>CB00</v>
      </c>
      <c r="J360" s="162" t="str">
        <f>DEC2HEX(HEX2DEC(J350)+256)</f>
        <v>CBE0</v>
      </c>
      <c r="K360" s="162" t="str">
        <f>DEC2HEX(HEX2DEC(K350)+256)</f>
        <v>CBFF</v>
      </c>
      <c r="L360" s="162">
        <f>(HEX2DEC(K360)-HEX2DEC(J360))+1</f>
        <v>32</v>
      </c>
      <c r="M360" s="162" t="str">
        <f>DEC2HEX(HEX2DEC(M350)+256)</f>
        <v>CB0E</v>
      </c>
      <c r="N360" s="103" t="s">
        <v>41</v>
      </c>
      <c r="O360" s="102" t="s">
        <v>16</v>
      </c>
      <c r="P360" s="104">
        <f t="shared" si="86"/>
        <v>0.88</v>
      </c>
      <c r="Q360" s="165">
        <f>SUM(P360:P368)</f>
        <v>7904.94</v>
      </c>
      <c r="R360" s="167" t="s">
        <v>136</v>
      </c>
      <c r="W360" s="54" t="str">
        <f t="shared" si="87"/>
        <v>mkckdvol -dev IBM.2107-75KYB61 -extpool P1 -cap 1113 -eam rotateexts -sam ese -name ckd_KYB61_#h CB00-CB00</v>
      </c>
    </row>
    <row r="361" spans="1:23" x14ac:dyDescent="0.2">
      <c r="A361" s="99" t="s">
        <v>15</v>
      </c>
      <c r="B361" s="99" t="s">
        <v>18</v>
      </c>
      <c r="C361" s="100" t="s">
        <v>19</v>
      </c>
      <c r="D361" s="101">
        <v>25</v>
      </c>
      <c r="E361" s="159"/>
      <c r="F361" s="161"/>
      <c r="G361" s="102" t="str">
        <f t="shared" si="79"/>
        <v>CB01-CB19</v>
      </c>
      <c r="H361" s="101" t="str">
        <f t="shared" ref="H361:H369" si="88">DEC2HEX(HEX2DEC(I360)+1)</f>
        <v>CB01</v>
      </c>
      <c r="I361" s="101" t="str">
        <f t="shared" ref="I361:I369" si="89">DEC2HEX(HEX2DEC(H361)+D361-1)</f>
        <v>CB19</v>
      </c>
      <c r="J361" s="164"/>
      <c r="K361" s="164"/>
      <c r="L361" s="164"/>
      <c r="M361" s="164"/>
      <c r="N361" s="103" t="s">
        <v>41</v>
      </c>
      <c r="O361" s="105">
        <v>1</v>
      </c>
      <c r="P361" s="104">
        <f t="shared" si="86"/>
        <v>198.24</v>
      </c>
      <c r="Q361" s="166"/>
      <c r="R361" s="168"/>
      <c r="W361" s="54" t="str">
        <f t="shared" si="87"/>
        <v>mkckdvol -dev IBM.2107-75KYB61 -extpool P1 -cap 10017 -eam rotateexts -sam ese -name ckd_KYB61_#h CB01-CB19</v>
      </c>
    </row>
    <row r="362" spans="1:23" x14ac:dyDescent="0.2">
      <c r="A362" s="99" t="s">
        <v>15</v>
      </c>
      <c r="B362" s="99" t="s">
        <v>23</v>
      </c>
      <c r="C362" s="100" t="s">
        <v>24</v>
      </c>
      <c r="D362" s="101">
        <v>37</v>
      </c>
      <c r="E362" s="159"/>
      <c r="F362" s="161"/>
      <c r="G362" s="102" t="str">
        <f t="shared" si="79"/>
        <v>CB1A-CB3E</v>
      </c>
      <c r="H362" s="101" t="str">
        <f t="shared" si="88"/>
        <v>CB1A</v>
      </c>
      <c r="I362" s="101" t="str">
        <f t="shared" si="89"/>
        <v>CB3E</v>
      </c>
      <c r="J362" s="164"/>
      <c r="K362" s="164"/>
      <c r="L362" s="164"/>
      <c r="M362" s="164"/>
      <c r="N362" s="103" t="s">
        <v>41</v>
      </c>
      <c r="O362" s="105">
        <v>1</v>
      </c>
      <c r="P362" s="104">
        <f t="shared" si="86"/>
        <v>1919.03</v>
      </c>
      <c r="Q362" s="166"/>
      <c r="R362" s="168"/>
      <c r="W362" s="54" t="str">
        <f t="shared" si="87"/>
        <v>mkckdvol -dev IBM.2107-75KYB61 -extpool P1 -cap 65520 -eam rotateexts -sam ese -name ckd_KYB61_#h CB1A-CB3E</v>
      </c>
    </row>
    <row r="363" spans="1:23" x14ac:dyDescent="0.2">
      <c r="A363" s="99" t="s">
        <v>15</v>
      </c>
      <c r="B363" s="99" t="s">
        <v>25</v>
      </c>
      <c r="C363" s="100" t="s">
        <v>26</v>
      </c>
      <c r="D363" s="101">
        <v>65</v>
      </c>
      <c r="E363" s="159"/>
      <c r="F363" s="161"/>
      <c r="G363" s="102" t="str">
        <f t="shared" si="79"/>
        <v>CB3F-CB7F</v>
      </c>
      <c r="H363" s="101" t="str">
        <f t="shared" si="88"/>
        <v>CB3F</v>
      </c>
      <c r="I363" s="101" t="str">
        <f t="shared" si="89"/>
        <v>CB7F</v>
      </c>
      <c r="J363" s="164"/>
      <c r="K363" s="164"/>
      <c r="L363" s="164"/>
      <c r="M363" s="164"/>
      <c r="N363" s="103" t="s">
        <v>41</v>
      </c>
      <c r="O363" s="105">
        <v>1</v>
      </c>
      <c r="P363" s="104">
        <f t="shared" si="86"/>
        <v>1685.63</v>
      </c>
      <c r="Q363" s="166"/>
      <c r="R363" s="168"/>
      <c r="W363" s="54" t="str">
        <f t="shared" si="87"/>
        <v>mkckdvol -dev IBM.2107-75KYB61 -extpool P1 -cap 32760 -eam rotateexts -sam ese -name ckd_KYB61_#h CB3F-CB7F</v>
      </c>
    </row>
    <row r="364" spans="1:23" x14ac:dyDescent="0.2">
      <c r="A364" s="99" t="s">
        <v>15</v>
      </c>
      <c r="B364" s="99" t="s">
        <v>27</v>
      </c>
      <c r="C364" s="100" t="s">
        <v>28</v>
      </c>
      <c r="D364" s="101">
        <v>20</v>
      </c>
      <c r="E364" s="159"/>
      <c r="F364" s="161"/>
      <c r="G364" s="102" t="str">
        <f t="shared" si="79"/>
        <v>CB80-CB93</v>
      </c>
      <c r="H364" s="101" t="str">
        <f t="shared" si="88"/>
        <v>CB80</v>
      </c>
      <c r="I364" s="101" t="str">
        <f t="shared" si="89"/>
        <v>CB93</v>
      </c>
      <c r="J364" s="164"/>
      <c r="K364" s="164"/>
      <c r="L364" s="164"/>
      <c r="M364" s="164"/>
      <c r="N364" s="103" t="s">
        <v>41</v>
      </c>
      <c r="O364" s="105">
        <v>1</v>
      </c>
      <c r="P364" s="104">
        <f t="shared" si="86"/>
        <v>52.86</v>
      </c>
      <c r="Q364" s="166"/>
      <c r="R364" s="168"/>
      <c r="W364" s="54" t="str">
        <f t="shared" si="87"/>
        <v>mkckdvol -dev IBM.2107-75KYB61 -extpool P1 -cap 3339 -eam rotateexts -sam ese -name ckd_KYB61_#h CB80-CB93</v>
      </c>
    </row>
    <row r="365" spans="1:23" x14ac:dyDescent="0.2">
      <c r="A365" s="99" t="s">
        <v>15</v>
      </c>
      <c r="B365" s="99" t="s">
        <v>23</v>
      </c>
      <c r="C365" s="100" t="s">
        <v>24</v>
      </c>
      <c r="D365" s="101">
        <v>39</v>
      </c>
      <c r="E365" s="159"/>
      <c r="F365" s="161"/>
      <c r="G365" s="102" t="str">
        <f t="shared" si="79"/>
        <v>CB94-CBBA</v>
      </c>
      <c r="H365" s="101" t="str">
        <f t="shared" si="88"/>
        <v>CB94</v>
      </c>
      <c r="I365" s="101" t="str">
        <f t="shared" si="89"/>
        <v>CBBA</v>
      </c>
      <c r="J365" s="164"/>
      <c r="K365" s="164"/>
      <c r="L365" s="164"/>
      <c r="M365" s="164"/>
      <c r="N365" s="103" t="s">
        <v>41</v>
      </c>
      <c r="O365" s="105">
        <v>1</v>
      </c>
      <c r="P365" s="104">
        <f t="shared" si="86"/>
        <v>2022.76</v>
      </c>
      <c r="Q365" s="166"/>
      <c r="R365" s="168"/>
      <c r="W365" s="54" t="str">
        <f t="shared" si="87"/>
        <v>mkckdvol -dev IBM.2107-75KYB61 -extpool P1 -cap 65520 -eam rotateexts -sam ese -name ckd_KYB61_#h CB94-CBBA</v>
      </c>
    </row>
    <row r="366" spans="1:23" x14ac:dyDescent="0.2">
      <c r="A366" s="99" t="s">
        <v>15</v>
      </c>
      <c r="B366" s="99" t="s">
        <v>29</v>
      </c>
      <c r="C366" s="100" t="s">
        <v>30</v>
      </c>
      <c r="D366" s="101">
        <v>3</v>
      </c>
      <c r="E366" s="159"/>
      <c r="F366" s="161"/>
      <c r="G366" s="102" t="str">
        <f t="shared" si="79"/>
        <v>CBBB-CBBD</v>
      </c>
      <c r="H366" s="101" t="str">
        <f t="shared" si="88"/>
        <v>CBBB</v>
      </c>
      <c r="I366" s="101" t="str">
        <f t="shared" si="89"/>
        <v>CBBD</v>
      </c>
      <c r="J366" s="164"/>
      <c r="K366" s="164"/>
      <c r="L366" s="164"/>
      <c r="M366" s="164"/>
      <c r="N366" s="103" t="s">
        <v>41</v>
      </c>
      <c r="O366" s="105">
        <v>1</v>
      </c>
      <c r="P366" s="104">
        <f t="shared" si="86"/>
        <v>623.78</v>
      </c>
      <c r="Q366" s="166"/>
      <c r="R366" s="168"/>
      <c r="W366" s="54" t="str">
        <f t="shared" si="87"/>
        <v>mkckdvol -dev IBM.2107-75KYB61 -extpool P1 -cap 262668 -eam rotateexts -sam ese -name ckd_KYB61_#h CBBB-CBBD</v>
      </c>
    </row>
    <row r="367" spans="1:23" x14ac:dyDescent="0.2">
      <c r="A367" s="99" t="s">
        <v>15</v>
      </c>
      <c r="B367" s="99" t="s">
        <v>23</v>
      </c>
      <c r="C367" s="100" t="s">
        <v>24</v>
      </c>
      <c r="D367" s="101">
        <v>15</v>
      </c>
      <c r="E367" s="159"/>
      <c r="F367" s="161"/>
      <c r="G367" s="102" t="str">
        <f t="shared" si="79"/>
        <v>CBBE-CBCC</v>
      </c>
      <c r="H367" s="101" t="str">
        <f t="shared" si="88"/>
        <v>CBBE</v>
      </c>
      <c r="I367" s="101" t="str">
        <f t="shared" si="89"/>
        <v>CBCC</v>
      </c>
      <c r="J367" s="164"/>
      <c r="K367" s="164"/>
      <c r="L367" s="164"/>
      <c r="M367" s="164"/>
      <c r="N367" s="103" t="s">
        <v>41</v>
      </c>
      <c r="O367" s="105">
        <v>1</v>
      </c>
      <c r="P367" s="104">
        <f t="shared" si="86"/>
        <v>777.98</v>
      </c>
      <c r="Q367" s="166"/>
      <c r="R367" s="168"/>
      <c r="W367" s="54" t="str">
        <f t="shared" si="87"/>
        <v>mkckdvol -dev IBM.2107-75KYB61 -extpool P1 -cap 65520 -eam rotateexts -sam ese -name ckd_KYB61_#h CBBE-CBCC</v>
      </c>
    </row>
    <row r="368" spans="1:23" x14ac:dyDescent="0.2">
      <c r="A368" s="99" t="s">
        <v>15</v>
      </c>
      <c r="B368" s="99" t="s">
        <v>29</v>
      </c>
      <c r="C368" s="100" t="s">
        <v>30</v>
      </c>
      <c r="D368" s="101">
        <v>3</v>
      </c>
      <c r="E368" s="159"/>
      <c r="F368" s="161"/>
      <c r="G368" s="102" t="str">
        <f t="shared" si="79"/>
        <v>CBCD-CBCF</v>
      </c>
      <c r="H368" s="101" t="str">
        <f t="shared" si="88"/>
        <v>CBCD</v>
      </c>
      <c r="I368" s="101" t="str">
        <f t="shared" si="89"/>
        <v>CBCF</v>
      </c>
      <c r="J368" s="164"/>
      <c r="K368" s="164"/>
      <c r="L368" s="164"/>
      <c r="M368" s="164"/>
      <c r="N368" s="103" t="s">
        <v>41</v>
      </c>
      <c r="O368" s="105">
        <v>1</v>
      </c>
      <c r="P368" s="104">
        <f t="shared" si="86"/>
        <v>623.78</v>
      </c>
      <c r="Q368" s="166"/>
      <c r="R368" s="168"/>
      <c r="W368" s="54" t="str">
        <f t="shared" si="87"/>
        <v>mkckdvol -dev IBM.2107-75KYB61 -extpool P1 -cap 262668 -eam rotateexts -sam ese -name ckd_KYB61_#h CBCD-CBCF</v>
      </c>
    </row>
    <row r="369" spans="1:23" s="25" customFormat="1" ht="12.75" customHeight="1" x14ac:dyDescent="0.2">
      <c r="A369" s="26" t="s">
        <v>15</v>
      </c>
      <c r="B369" s="26" t="s">
        <v>23</v>
      </c>
      <c r="C369" s="27" t="s">
        <v>24</v>
      </c>
      <c r="D369" s="28">
        <v>14</v>
      </c>
      <c r="E369" s="124"/>
      <c r="F369" s="30"/>
      <c r="G369" s="31" t="str">
        <f t="shared" si="79"/>
        <v>CBD0-CBDD</v>
      </c>
      <c r="H369" s="32" t="str">
        <f t="shared" si="88"/>
        <v>CBD0</v>
      </c>
      <c r="I369" s="32" t="str">
        <f t="shared" si="89"/>
        <v>CBDD</v>
      </c>
      <c r="J369" s="31"/>
      <c r="K369" s="33"/>
      <c r="L369" s="34"/>
      <c r="M369" s="33"/>
      <c r="N369" s="31" t="s">
        <v>41</v>
      </c>
      <c r="O369" s="35">
        <v>1</v>
      </c>
      <c r="P369" s="36">
        <f t="shared" si="86"/>
        <v>726.12</v>
      </c>
      <c r="Q369" s="37"/>
      <c r="R369" s="38"/>
      <c r="W369" s="25" t="str">
        <f t="shared" si="87"/>
        <v>mkckdvol -dev IBM.2107-75KYB61 -extpool P1 -cap 65520 -eam rotateexts -sam ese -name ckd_KYB61_#h CBD0-CBDD</v>
      </c>
    </row>
    <row r="370" spans="1:23" x14ac:dyDescent="0.2">
      <c r="A370" s="99" t="s">
        <v>15</v>
      </c>
      <c r="B370" s="99" t="s">
        <v>16</v>
      </c>
      <c r="C370" s="100" t="s">
        <v>17</v>
      </c>
      <c r="D370" s="101">
        <v>1</v>
      </c>
      <c r="E370" s="132">
        <v>222</v>
      </c>
      <c r="F370" s="160" t="str">
        <f>DEC2HEX(HEX2DEC(F360)+1)</f>
        <v>CC</v>
      </c>
      <c r="G370" s="102" t="str">
        <f t="shared" si="79"/>
        <v>CC00-CC00</v>
      </c>
      <c r="H370" s="101" t="str">
        <f>DEC2HEX(HEX2DEC(H360)+256)</f>
        <v>CC00</v>
      </c>
      <c r="I370" s="101" t="str">
        <f>DEC2HEX(HEX2DEC(I360)+256)</f>
        <v>CC00</v>
      </c>
      <c r="J370" s="162" t="str">
        <f>DEC2HEX(HEX2DEC(J360)+256)</f>
        <v>CCE0</v>
      </c>
      <c r="K370" s="162" t="str">
        <f>DEC2HEX(HEX2DEC(K360)+256)</f>
        <v>CCFF</v>
      </c>
      <c r="L370" s="162">
        <f>(HEX2DEC(K370)-HEX2DEC(J370))+1</f>
        <v>32</v>
      </c>
      <c r="M370" s="162" t="str">
        <f>DEC2HEX(HEX2DEC(M360)+256)</f>
        <v>CC0E</v>
      </c>
      <c r="N370" s="103" t="s">
        <v>41</v>
      </c>
      <c r="O370" s="102" t="s">
        <v>22</v>
      </c>
      <c r="P370" s="104">
        <f t="shared" si="86"/>
        <v>0.88</v>
      </c>
      <c r="Q370" s="165">
        <f>SUM(P370:P378)</f>
        <v>7904.94</v>
      </c>
      <c r="R370" s="167" t="s">
        <v>136</v>
      </c>
      <c r="W370" s="54" t="str">
        <f t="shared" si="87"/>
        <v>mkckdvol -dev IBM.2107-75KYB61 -extpool P0 -cap 1113 -eam rotateexts -sam ese -name ckd_KYB61_#h CC00-CC00</v>
      </c>
    </row>
    <row r="371" spans="1:23" x14ac:dyDescent="0.2">
      <c r="A371" s="99" t="s">
        <v>15</v>
      </c>
      <c r="B371" s="99" t="s">
        <v>18</v>
      </c>
      <c r="C371" s="100" t="s">
        <v>19</v>
      </c>
      <c r="D371" s="101">
        <v>25</v>
      </c>
      <c r="E371" s="159"/>
      <c r="F371" s="161"/>
      <c r="G371" s="102" t="str">
        <f t="shared" si="79"/>
        <v>CC01-CC19</v>
      </c>
      <c r="H371" s="101" t="str">
        <f t="shared" ref="H371:H379" si="90">DEC2HEX(HEX2DEC(I370)+1)</f>
        <v>CC01</v>
      </c>
      <c r="I371" s="101" t="str">
        <f t="shared" ref="I371:I379" si="91">DEC2HEX(HEX2DEC(H371)+D371-1)</f>
        <v>CC19</v>
      </c>
      <c r="J371" s="164"/>
      <c r="K371" s="164"/>
      <c r="L371" s="164"/>
      <c r="M371" s="164"/>
      <c r="N371" s="103" t="s">
        <v>41</v>
      </c>
      <c r="O371" s="105">
        <v>0</v>
      </c>
      <c r="P371" s="104">
        <f t="shared" si="86"/>
        <v>198.24</v>
      </c>
      <c r="Q371" s="166"/>
      <c r="R371" s="168"/>
      <c r="W371" s="54" t="str">
        <f t="shared" si="87"/>
        <v>mkckdvol -dev IBM.2107-75KYB61 -extpool P0 -cap 10017 -eam rotateexts -sam ese -name ckd_KYB61_#h CC01-CC19</v>
      </c>
    </row>
    <row r="372" spans="1:23" x14ac:dyDescent="0.2">
      <c r="A372" s="99" t="s">
        <v>15</v>
      </c>
      <c r="B372" s="99" t="s">
        <v>23</v>
      </c>
      <c r="C372" s="100" t="s">
        <v>24</v>
      </c>
      <c r="D372" s="101">
        <v>37</v>
      </c>
      <c r="E372" s="159"/>
      <c r="F372" s="161"/>
      <c r="G372" s="102" t="str">
        <f t="shared" si="79"/>
        <v>CC1A-CC3E</v>
      </c>
      <c r="H372" s="101" t="str">
        <f t="shared" si="90"/>
        <v>CC1A</v>
      </c>
      <c r="I372" s="101" t="str">
        <f t="shared" si="91"/>
        <v>CC3E</v>
      </c>
      <c r="J372" s="164"/>
      <c r="K372" s="164"/>
      <c r="L372" s="164"/>
      <c r="M372" s="164"/>
      <c r="N372" s="103" t="s">
        <v>41</v>
      </c>
      <c r="O372" s="105">
        <v>0</v>
      </c>
      <c r="P372" s="104">
        <f t="shared" si="86"/>
        <v>1919.03</v>
      </c>
      <c r="Q372" s="166"/>
      <c r="R372" s="168"/>
      <c r="W372" s="54" t="str">
        <f t="shared" si="87"/>
        <v>mkckdvol -dev IBM.2107-75KYB61 -extpool P0 -cap 65520 -eam rotateexts -sam ese -name ckd_KYB61_#h CC1A-CC3E</v>
      </c>
    </row>
    <row r="373" spans="1:23" x14ac:dyDescent="0.2">
      <c r="A373" s="99" t="s">
        <v>15</v>
      </c>
      <c r="B373" s="99" t="s">
        <v>25</v>
      </c>
      <c r="C373" s="100" t="s">
        <v>26</v>
      </c>
      <c r="D373" s="101">
        <v>65</v>
      </c>
      <c r="E373" s="159"/>
      <c r="F373" s="161"/>
      <c r="G373" s="102" t="str">
        <f t="shared" si="79"/>
        <v>CC3F-CC7F</v>
      </c>
      <c r="H373" s="101" t="str">
        <f t="shared" si="90"/>
        <v>CC3F</v>
      </c>
      <c r="I373" s="101" t="str">
        <f t="shared" si="91"/>
        <v>CC7F</v>
      </c>
      <c r="J373" s="164"/>
      <c r="K373" s="164"/>
      <c r="L373" s="164"/>
      <c r="M373" s="164"/>
      <c r="N373" s="103" t="s">
        <v>41</v>
      </c>
      <c r="O373" s="105">
        <v>0</v>
      </c>
      <c r="P373" s="104">
        <f t="shared" si="86"/>
        <v>1685.63</v>
      </c>
      <c r="Q373" s="166"/>
      <c r="R373" s="168"/>
      <c r="W373" s="54" t="str">
        <f t="shared" si="87"/>
        <v>mkckdvol -dev IBM.2107-75KYB61 -extpool P0 -cap 32760 -eam rotateexts -sam ese -name ckd_KYB61_#h CC3F-CC7F</v>
      </c>
    </row>
    <row r="374" spans="1:23" x14ac:dyDescent="0.2">
      <c r="A374" s="99" t="s">
        <v>15</v>
      </c>
      <c r="B374" s="99" t="s">
        <v>27</v>
      </c>
      <c r="C374" s="100" t="s">
        <v>28</v>
      </c>
      <c r="D374" s="101">
        <v>20</v>
      </c>
      <c r="E374" s="159"/>
      <c r="F374" s="161"/>
      <c r="G374" s="102" t="str">
        <f t="shared" si="79"/>
        <v>CC80-CC93</v>
      </c>
      <c r="H374" s="101" t="str">
        <f t="shared" si="90"/>
        <v>CC80</v>
      </c>
      <c r="I374" s="101" t="str">
        <f t="shared" si="91"/>
        <v>CC93</v>
      </c>
      <c r="J374" s="164"/>
      <c r="K374" s="164"/>
      <c r="L374" s="164"/>
      <c r="M374" s="164"/>
      <c r="N374" s="103" t="s">
        <v>41</v>
      </c>
      <c r="O374" s="105">
        <v>0</v>
      </c>
      <c r="P374" s="104">
        <f t="shared" si="86"/>
        <v>52.86</v>
      </c>
      <c r="Q374" s="166"/>
      <c r="R374" s="168"/>
      <c r="W374" s="54" t="str">
        <f t="shared" si="87"/>
        <v>mkckdvol -dev IBM.2107-75KYB61 -extpool P0 -cap 3339 -eam rotateexts -sam ese -name ckd_KYB61_#h CC80-CC93</v>
      </c>
    </row>
    <row r="375" spans="1:23" x14ac:dyDescent="0.2">
      <c r="A375" s="99" t="s">
        <v>15</v>
      </c>
      <c r="B375" s="99" t="s">
        <v>23</v>
      </c>
      <c r="C375" s="100" t="s">
        <v>24</v>
      </c>
      <c r="D375" s="101">
        <v>39</v>
      </c>
      <c r="E375" s="159"/>
      <c r="F375" s="161"/>
      <c r="G375" s="102" t="str">
        <f t="shared" si="79"/>
        <v>CC94-CCBA</v>
      </c>
      <c r="H375" s="101" t="str">
        <f t="shared" si="90"/>
        <v>CC94</v>
      </c>
      <c r="I375" s="101" t="str">
        <f t="shared" si="91"/>
        <v>CCBA</v>
      </c>
      <c r="J375" s="164"/>
      <c r="K375" s="164"/>
      <c r="L375" s="164"/>
      <c r="M375" s="164"/>
      <c r="N375" s="103" t="s">
        <v>41</v>
      </c>
      <c r="O375" s="105">
        <v>0</v>
      </c>
      <c r="P375" s="104">
        <f t="shared" si="86"/>
        <v>2022.76</v>
      </c>
      <c r="Q375" s="166"/>
      <c r="R375" s="168"/>
      <c r="W375" s="54" t="str">
        <f t="shared" si="87"/>
        <v>mkckdvol -dev IBM.2107-75KYB61 -extpool P0 -cap 65520 -eam rotateexts -sam ese -name ckd_KYB61_#h CC94-CCBA</v>
      </c>
    </row>
    <row r="376" spans="1:23" x14ac:dyDescent="0.2">
      <c r="A376" s="99" t="s">
        <v>15</v>
      </c>
      <c r="B376" s="99" t="s">
        <v>29</v>
      </c>
      <c r="C376" s="100" t="s">
        <v>30</v>
      </c>
      <c r="D376" s="101">
        <v>3</v>
      </c>
      <c r="E376" s="159"/>
      <c r="F376" s="161"/>
      <c r="G376" s="102" t="str">
        <f t="shared" si="79"/>
        <v>CCBB-CCBD</v>
      </c>
      <c r="H376" s="101" t="str">
        <f t="shared" si="90"/>
        <v>CCBB</v>
      </c>
      <c r="I376" s="101" t="str">
        <f t="shared" si="91"/>
        <v>CCBD</v>
      </c>
      <c r="J376" s="164"/>
      <c r="K376" s="164"/>
      <c r="L376" s="164"/>
      <c r="M376" s="164"/>
      <c r="N376" s="103" t="s">
        <v>41</v>
      </c>
      <c r="O376" s="105">
        <v>0</v>
      </c>
      <c r="P376" s="104">
        <f t="shared" si="86"/>
        <v>623.78</v>
      </c>
      <c r="Q376" s="166"/>
      <c r="R376" s="168"/>
      <c r="W376" s="54" t="str">
        <f t="shared" si="87"/>
        <v>mkckdvol -dev IBM.2107-75KYB61 -extpool P0 -cap 262668 -eam rotateexts -sam ese -name ckd_KYB61_#h CCBB-CCBD</v>
      </c>
    </row>
    <row r="377" spans="1:23" x14ac:dyDescent="0.2">
      <c r="A377" s="99" t="s">
        <v>15</v>
      </c>
      <c r="B377" s="99" t="s">
        <v>23</v>
      </c>
      <c r="C377" s="100" t="s">
        <v>24</v>
      </c>
      <c r="D377" s="101">
        <v>15</v>
      </c>
      <c r="E377" s="159"/>
      <c r="F377" s="161"/>
      <c r="G377" s="102" t="str">
        <f t="shared" si="79"/>
        <v>CCBE-CCCC</v>
      </c>
      <c r="H377" s="101" t="str">
        <f t="shared" si="90"/>
        <v>CCBE</v>
      </c>
      <c r="I377" s="101" t="str">
        <f t="shared" si="91"/>
        <v>CCCC</v>
      </c>
      <c r="J377" s="164"/>
      <c r="K377" s="164"/>
      <c r="L377" s="164"/>
      <c r="M377" s="164"/>
      <c r="N377" s="103" t="s">
        <v>41</v>
      </c>
      <c r="O377" s="105">
        <v>0</v>
      </c>
      <c r="P377" s="104">
        <f t="shared" si="86"/>
        <v>777.98</v>
      </c>
      <c r="Q377" s="166"/>
      <c r="R377" s="168"/>
      <c r="W377" s="54" t="str">
        <f t="shared" si="87"/>
        <v>mkckdvol -dev IBM.2107-75KYB61 -extpool P0 -cap 65520 -eam rotateexts -sam ese -name ckd_KYB61_#h CCBE-CCCC</v>
      </c>
    </row>
    <row r="378" spans="1:23" x14ac:dyDescent="0.2">
      <c r="A378" s="99" t="s">
        <v>15</v>
      </c>
      <c r="B378" s="99" t="s">
        <v>29</v>
      </c>
      <c r="C378" s="100" t="s">
        <v>30</v>
      </c>
      <c r="D378" s="101">
        <v>3</v>
      </c>
      <c r="E378" s="159"/>
      <c r="F378" s="161"/>
      <c r="G378" s="102" t="str">
        <f t="shared" si="79"/>
        <v>CCCD-CCCF</v>
      </c>
      <c r="H378" s="101" t="str">
        <f t="shared" si="90"/>
        <v>CCCD</v>
      </c>
      <c r="I378" s="101" t="str">
        <f t="shared" si="91"/>
        <v>CCCF</v>
      </c>
      <c r="J378" s="164"/>
      <c r="K378" s="164"/>
      <c r="L378" s="164"/>
      <c r="M378" s="164"/>
      <c r="N378" s="103" t="s">
        <v>41</v>
      </c>
      <c r="O378" s="105">
        <v>0</v>
      </c>
      <c r="P378" s="104">
        <f t="shared" si="86"/>
        <v>623.78</v>
      </c>
      <c r="Q378" s="166"/>
      <c r="R378" s="168"/>
      <c r="W378" s="54" t="str">
        <f t="shared" si="87"/>
        <v>mkckdvol -dev IBM.2107-75KYB61 -extpool P0 -cap 262668 -eam rotateexts -sam ese -name ckd_KYB61_#h CCCD-CCCF</v>
      </c>
    </row>
    <row r="379" spans="1:23" s="25" customFormat="1" ht="12.75" customHeight="1" x14ac:dyDescent="0.2">
      <c r="A379" s="26" t="s">
        <v>15</v>
      </c>
      <c r="B379" s="26" t="s">
        <v>23</v>
      </c>
      <c r="C379" s="27" t="s">
        <v>24</v>
      </c>
      <c r="D379" s="28">
        <v>14</v>
      </c>
      <c r="E379" s="124"/>
      <c r="F379" s="30"/>
      <c r="G379" s="31" t="str">
        <f t="shared" si="79"/>
        <v>CCD0-CCDD</v>
      </c>
      <c r="H379" s="32" t="str">
        <f t="shared" si="90"/>
        <v>CCD0</v>
      </c>
      <c r="I379" s="32" t="str">
        <f t="shared" si="91"/>
        <v>CCDD</v>
      </c>
      <c r="J379" s="31"/>
      <c r="K379" s="33"/>
      <c r="L379" s="34"/>
      <c r="M379" s="33"/>
      <c r="N379" s="31" t="s">
        <v>41</v>
      </c>
      <c r="O379" s="35">
        <v>0</v>
      </c>
      <c r="P379" s="36">
        <f t="shared" si="86"/>
        <v>726.12</v>
      </c>
      <c r="Q379" s="37"/>
      <c r="R379" s="38"/>
      <c r="W379" s="25" t="str">
        <f t="shared" si="87"/>
        <v>mkckdvol -dev IBM.2107-75KYB61 -extpool P0 -cap 65520 -eam rotateexts -sam ese -name ckd_KYB61_#h CCD0-CCDD</v>
      </c>
    </row>
    <row r="380" spans="1:23" x14ac:dyDescent="0.2">
      <c r="A380" s="99" t="s">
        <v>15</v>
      </c>
      <c r="B380" s="99" t="s">
        <v>16</v>
      </c>
      <c r="C380" s="100" t="s">
        <v>17</v>
      </c>
      <c r="D380" s="101">
        <v>1</v>
      </c>
      <c r="E380" s="132">
        <v>222</v>
      </c>
      <c r="F380" s="160" t="str">
        <f>DEC2HEX(HEX2DEC(F370)+1)</f>
        <v>CD</v>
      </c>
      <c r="G380" s="102" t="str">
        <f t="shared" si="79"/>
        <v>CD00-CD00</v>
      </c>
      <c r="H380" s="101" t="str">
        <f>DEC2HEX(HEX2DEC(H370)+256)</f>
        <v>CD00</v>
      </c>
      <c r="I380" s="101" t="str">
        <f>DEC2HEX(HEX2DEC(I370)+256)</f>
        <v>CD00</v>
      </c>
      <c r="J380" s="162" t="str">
        <f>DEC2HEX(HEX2DEC(J370)+256)</f>
        <v>CDE0</v>
      </c>
      <c r="K380" s="162" t="str">
        <f>DEC2HEX(HEX2DEC(K370)+256)</f>
        <v>CDFF</v>
      </c>
      <c r="L380" s="162">
        <f>(HEX2DEC(K380)-HEX2DEC(J380))+1</f>
        <v>32</v>
      </c>
      <c r="M380" s="162" t="str">
        <f>DEC2HEX(HEX2DEC(M370)+256)</f>
        <v>CD0E</v>
      </c>
      <c r="N380" s="103" t="s">
        <v>41</v>
      </c>
      <c r="O380" s="102" t="s">
        <v>16</v>
      </c>
      <c r="P380" s="104">
        <f t="shared" si="86"/>
        <v>0.88</v>
      </c>
      <c r="Q380" s="165">
        <f>SUM(P380:P388)</f>
        <v>7904.94</v>
      </c>
      <c r="R380" s="167" t="s">
        <v>136</v>
      </c>
      <c r="W380" s="54" t="str">
        <f t="shared" si="87"/>
        <v>mkckdvol -dev IBM.2107-75KYB61 -extpool P1 -cap 1113 -eam rotateexts -sam ese -name ckd_KYB61_#h CD00-CD00</v>
      </c>
    </row>
    <row r="381" spans="1:23" x14ac:dyDescent="0.2">
      <c r="A381" s="99" t="s">
        <v>15</v>
      </c>
      <c r="B381" s="99" t="s">
        <v>18</v>
      </c>
      <c r="C381" s="100" t="s">
        <v>19</v>
      </c>
      <c r="D381" s="101">
        <v>25</v>
      </c>
      <c r="E381" s="159"/>
      <c r="F381" s="161"/>
      <c r="G381" s="102" t="str">
        <f t="shared" si="79"/>
        <v>CD01-CD19</v>
      </c>
      <c r="H381" s="101" t="str">
        <f t="shared" ref="H381:H389" si="92">DEC2HEX(HEX2DEC(I380)+1)</f>
        <v>CD01</v>
      </c>
      <c r="I381" s="101" t="str">
        <f t="shared" ref="I381:I389" si="93">DEC2HEX(HEX2DEC(H381)+D381-1)</f>
        <v>CD19</v>
      </c>
      <c r="J381" s="164"/>
      <c r="K381" s="164"/>
      <c r="L381" s="164"/>
      <c r="M381" s="164"/>
      <c r="N381" s="103" t="s">
        <v>41</v>
      </c>
      <c r="O381" s="105">
        <v>1</v>
      </c>
      <c r="P381" s="104">
        <f t="shared" si="86"/>
        <v>198.24</v>
      </c>
      <c r="Q381" s="166"/>
      <c r="R381" s="168"/>
      <c r="W381" s="54" t="str">
        <f t="shared" si="87"/>
        <v>mkckdvol -dev IBM.2107-75KYB61 -extpool P1 -cap 10017 -eam rotateexts -sam ese -name ckd_KYB61_#h CD01-CD19</v>
      </c>
    </row>
    <row r="382" spans="1:23" x14ac:dyDescent="0.2">
      <c r="A382" s="99" t="s">
        <v>15</v>
      </c>
      <c r="B382" s="99" t="s">
        <v>23</v>
      </c>
      <c r="C382" s="100" t="s">
        <v>24</v>
      </c>
      <c r="D382" s="101">
        <v>37</v>
      </c>
      <c r="E382" s="159"/>
      <c r="F382" s="161"/>
      <c r="G382" s="102" t="str">
        <f t="shared" si="79"/>
        <v>CD1A-CD3E</v>
      </c>
      <c r="H382" s="101" t="str">
        <f t="shared" si="92"/>
        <v>CD1A</v>
      </c>
      <c r="I382" s="101" t="str">
        <f t="shared" si="93"/>
        <v>CD3E</v>
      </c>
      <c r="J382" s="164"/>
      <c r="K382" s="164"/>
      <c r="L382" s="164"/>
      <c r="M382" s="164"/>
      <c r="N382" s="103" t="s">
        <v>41</v>
      </c>
      <c r="O382" s="105">
        <v>1</v>
      </c>
      <c r="P382" s="104">
        <f t="shared" si="86"/>
        <v>1919.03</v>
      </c>
      <c r="Q382" s="166"/>
      <c r="R382" s="168"/>
      <c r="W382" s="54" t="str">
        <f t="shared" si="87"/>
        <v>mkckdvol -dev IBM.2107-75KYB61 -extpool P1 -cap 65520 -eam rotateexts -sam ese -name ckd_KYB61_#h CD1A-CD3E</v>
      </c>
    </row>
    <row r="383" spans="1:23" x14ac:dyDescent="0.2">
      <c r="A383" s="99" t="s">
        <v>15</v>
      </c>
      <c r="B383" s="99" t="s">
        <v>25</v>
      </c>
      <c r="C383" s="100" t="s">
        <v>26</v>
      </c>
      <c r="D383" s="101">
        <v>65</v>
      </c>
      <c r="E383" s="159"/>
      <c r="F383" s="161"/>
      <c r="G383" s="102" t="str">
        <f t="shared" si="79"/>
        <v>CD3F-CD7F</v>
      </c>
      <c r="H383" s="101" t="str">
        <f t="shared" si="92"/>
        <v>CD3F</v>
      </c>
      <c r="I383" s="101" t="str">
        <f t="shared" si="93"/>
        <v>CD7F</v>
      </c>
      <c r="J383" s="164"/>
      <c r="K383" s="164"/>
      <c r="L383" s="164"/>
      <c r="M383" s="164"/>
      <c r="N383" s="103" t="s">
        <v>41</v>
      </c>
      <c r="O383" s="105">
        <v>1</v>
      </c>
      <c r="P383" s="104">
        <f t="shared" si="86"/>
        <v>1685.63</v>
      </c>
      <c r="Q383" s="166"/>
      <c r="R383" s="168"/>
      <c r="W383" s="54" t="str">
        <f t="shared" si="87"/>
        <v>mkckdvol -dev IBM.2107-75KYB61 -extpool P1 -cap 32760 -eam rotateexts -sam ese -name ckd_KYB61_#h CD3F-CD7F</v>
      </c>
    </row>
    <row r="384" spans="1:23" x14ac:dyDescent="0.2">
      <c r="A384" s="99" t="s">
        <v>15</v>
      </c>
      <c r="B384" s="99" t="s">
        <v>27</v>
      </c>
      <c r="C384" s="100" t="s">
        <v>28</v>
      </c>
      <c r="D384" s="101">
        <v>20</v>
      </c>
      <c r="E384" s="159"/>
      <c r="F384" s="161"/>
      <c r="G384" s="102" t="str">
        <f t="shared" si="79"/>
        <v>CD80-CD93</v>
      </c>
      <c r="H384" s="101" t="str">
        <f t="shared" si="92"/>
        <v>CD80</v>
      </c>
      <c r="I384" s="101" t="str">
        <f t="shared" si="93"/>
        <v>CD93</v>
      </c>
      <c r="J384" s="164"/>
      <c r="K384" s="164"/>
      <c r="L384" s="164"/>
      <c r="M384" s="164"/>
      <c r="N384" s="103" t="s">
        <v>41</v>
      </c>
      <c r="O384" s="105">
        <v>1</v>
      </c>
      <c r="P384" s="104">
        <f t="shared" si="86"/>
        <v>52.86</v>
      </c>
      <c r="Q384" s="166"/>
      <c r="R384" s="168"/>
      <c r="W384" s="54" t="str">
        <f t="shared" si="87"/>
        <v>mkckdvol -dev IBM.2107-75KYB61 -extpool P1 -cap 3339 -eam rotateexts -sam ese -name ckd_KYB61_#h CD80-CD93</v>
      </c>
    </row>
    <row r="385" spans="1:23" x14ac:dyDescent="0.2">
      <c r="A385" s="99" t="s">
        <v>15</v>
      </c>
      <c r="B385" s="99" t="s">
        <v>23</v>
      </c>
      <c r="C385" s="100" t="s">
        <v>24</v>
      </c>
      <c r="D385" s="101">
        <v>39</v>
      </c>
      <c r="E385" s="159"/>
      <c r="F385" s="161"/>
      <c r="G385" s="102" t="str">
        <f t="shared" si="79"/>
        <v>CD94-CDBA</v>
      </c>
      <c r="H385" s="101" t="str">
        <f t="shared" si="92"/>
        <v>CD94</v>
      </c>
      <c r="I385" s="101" t="str">
        <f t="shared" si="93"/>
        <v>CDBA</v>
      </c>
      <c r="J385" s="164"/>
      <c r="K385" s="164"/>
      <c r="L385" s="164"/>
      <c r="M385" s="164"/>
      <c r="N385" s="103" t="s">
        <v>41</v>
      </c>
      <c r="O385" s="105">
        <v>1</v>
      </c>
      <c r="P385" s="104">
        <f t="shared" si="86"/>
        <v>2022.76</v>
      </c>
      <c r="Q385" s="166"/>
      <c r="R385" s="168"/>
      <c r="W385" s="54" t="str">
        <f t="shared" si="87"/>
        <v>mkckdvol -dev IBM.2107-75KYB61 -extpool P1 -cap 65520 -eam rotateexts -sam ese -name ckd_KYB61_#h CD94-CDBA</v>
      </c>
    </row>
    <row r="386" spans="1:23" x14ac:dyDescent="0.2">
      <c r="A386" s="99" t="s">
        <v>15</v>
      </c>
      <c r="B386" s="99" t="s">
        <v>29</v>
      </c>
      <c r="C386" s="100" t="s">
        <v>30</v>
      </c>
      <c r="D386" s="101">
        <v>3</v>
      </c>
      <c r="E386" s="159"/>
      <c r="F386" s="161"/>
      <c r="G386" s="102" t="str">
        <f t="shared" ref="G386:G449" si="94">CONCATENATE(H386,"-",I386)</f>
        <v>CDBB-CDBD</v>
      </c>
      <c r="H386" s="101" t="str">
        <f t="shared" si="92"/>
        <v>CDBB</v>
      </c>
      <c r="I386" s="101" t="str">
        <f t="shared" si="93"/>
        <v>CDBD</v>
      </c>
      <c r="J386" s="164"/>
      <c r="K386" s="164"/>
      <c r="L386" s="164"/>
      <c r="M386" s="164"/>
      <c r="N386" s="103" t="s">
        <v>41</v>
      </c>
      <c r="O386" s="105">
        <v>1</v>
      </c>
      <c r="P386" s="104">
        <f t="shared" si="86"/>
        <v>623.78</v>
      </c>
      <c r="Q386" s="166"/>
      <c r="R386" s="168"/>
      <c r="W386" s="54" t="str">
        <f t="shared" si="87"/>
        <v>mkckdvol -dev IBM.2107-75KYB61 -extpool P1 -cap 262668 -eam rotateexts -sam ese -name ckd_KYB61_#h CDBB-CDBD</v>
      </c>
    </row>
    <row r="387" spans="1:23" x14ac:dyDescent="0.2">
      <c r="A387" s="99" t="s">
        <v>15</v>
      </c>
      <c r="B387" s="99" t="s">
        <v>23</v>
      </c>
      <c r="C387" s="100" t="s">
        <v>24</v>
      </c>
      <c r="D387" s="101">
        <v>15</v>
      </c>
      <c r="E387" s="159"/>
      <c r="F387" s="161"/>
      <c r="G387" s="102" t="str">
        <f t="shared" si="94"/>
        <v>CDBE-CDCC</v>
      </c>
      <c r="H387" s="101" t="str">
        <f t="shared" si="92"/>
        <v>CDBE</v>
      </c>
      <c r="I387" s="101" t="str">
        <f t="shared" si="93"/>
        <v>CDCC</v>
      </c>
      <c r="J387" s="164"/>
      <c r="K387" s="164"/>
      <c r="L387" s="164"/>
      <c r="M387" s="164"/>
      <c r="N387" s="103" t="s">
        <v>41</v>
      </c>
      <c r="O387" s="105">
        <v>1</v>
      </c>
      <c r="P387" s="104">
        <f t="shared" si="86"/>
        <v>777.98</v>
      </c>
      <c r="Q387" s="166"/>
      <c r="R387" s="168"/>
      <c r="W387" s="54" t="str">
        <f t="shared" si="87"/>
        <v>mkckdvol -dev IBM.2107-75KYB61 -extpool P1 -cap 65520 -eam rotateexts -sam ese -name ckd_KYB61_#h CDBE-CDCC</v>
      </c>
    </row>
    <row r="388" spans="1:23" x14ac:dyDescent="0.2">
      <c r="A388" s="99" t="s">
        <v>15</v>
      </c>
      <c r="B388" s="99" t="s">
        <v>29</v>
      </c>
      <c r="C388" s="100" t="s">
        <v>30</v>
      </c>
      <c r="D388" s="101">
        <v>3</v>
      </c>
      <c r="E388" s="159"/>
      <c r="F388" s="161"/>
      <c r="G388" s="102" t="str">
        <f t="shared" si="94"/>
        <v>CDCD-CDCF</v>
      </c>
      <c r="H388" s="101" t="str">
        <f t="shared" si="92"/>
        <v>CDCD</v>
      </c>
      <c r="I388" s="101" t="str">
        <f t="shared" si="93"/>
        <v>CDCF</v>
      </c>
      <c r="J388" s="164"/>
      <c r="K388" s="164"/>
      <c r="L388" s="164"/>
      <c r="M388" s="164"/>
      <c r="N388" s="103" t="s">
        <v>41</v>
      </c>
      <c r="O388" s="105">
        <v>1</v>
      </c>
      <c r="P388" s="104">
        <f t="shared" si="86"/>
        <v>623.78</v>
      </c>
      <c r="Q388" s="166"/>
      <c r="R388" s="168"/>
      <c r="W388" s="54" t="str">
        <f t="shared" si="87"/>
        <v>mkckdvol -dev IBM.2107-75KYB61 -extpool P1 -cap 262668 -eam rotateexts -sam ese -name ckd_KYB61_#h CDCD-CDCF</v>
      </c>
    </row>
    <row r="389" spans="1:23" s="25" customFormat="1" ht="12.75" customHeight="1" x14ac:dyDescent="0.2">
      <c r="A389" s="26" t="s">
        <v>15</v>
      </c>
      <c r="B389" s="26" t="s">
        <v>23</v>
      </c>
      <c r="C389" s="27" t="s">
        <v>24</v>
      </c>
      <c r="D389" s="28">
        <v>14</v>
      </c>
      <c r="E389" s="124"/>
      <c r="F389" s="30"/>
      <c r="G389" s="31" t="str">
        <f t="shared" si="94"/>
        <v>CDD0-CDDD</v>
      </c>
      <c r="H389" s="32" t="str">
        <f t="shared" si="92"/>
        <v>CDD0</v>
      </c>
      <c r="I389" s="32" t="str">
        <f t="shared" si="93"/>
        <v>CDDD</v>
      </c>
      <c r="J389" s="31"/>
      <c r="K389" s="33"/>
      <c r="L389" s="34"/>
      <c r="M389" s="33"/>
      <c r="N389" s="31" t="s">
        <v>41</v>
      </c>
      <c r="O389" s="35">
        <v>1</v>
      </c>
      <c r="P389" s="36">
        <f t="shared" si="86"/>
        <v>726.12</v>
      </c>
      <c r="Q389" s="37"/>
      <c r="R389" s="38"/>
      <c r="W389" s="25" t="str">
        <f t="shared" si="87"/>
        <v>mkckdvol -dev IBM.2107-75KYB61 -extpool P1 -cap 65520 -eam rotateexts -sam ese -name ckd_KYB61_#h CDD0-CDDD</v>
      </c>
    </row>
    <row r="390" spans="1:23" x14ac:dyDescent="0.2">
      <c r="A390" s="99" t="s">
        <v>15</v>
      </c>
      <c r="B390" s="99" t="s">
        <v>16</v>
      </c>
      <c r="C390" s="100" t="s">
        <v>17</v>
      </c>
      <c r="D390" s="101">
        <v>1</v>
      </c>
      <c r="E390" s="132">
        <v>222</v>
      </c>
      <c r="F390" s="160" t="str">
        <f>DEC2HEX(HEX2DEC(F380)+1)</f>
        <v>CE</v>
      </c>
      <c r="G390" s="102" t="str">
        <f t="shared" si="94"/>
        <v>CE00-CE00</v>
      </c>
      <c r="H390" s="101" t="str">
        <f>DEC2HEX(HEX2DEC(H380)+256)</f>
        <v>CE00</v>
      </c>
      <c r="I390" s="101" t="str">
        <f>DEC2HEX(HEX2DEC(I380)+256)</f>
        <v>CE00</v>
      </c>
      <c r="J390" s="162" t="str">
        <f>DEC2HEX(HEX2DEC(J380)+256)</f>
        <v>CEE0</v>
      </c>
      <c r="K390" s="162" t="str">
        <f>DEC2HEX(HEX2DEC(K380)+256)</f>
        <v>CEFF</v>
      </c>
      <c r="L390" s="162">
        <f>(HEX2DEC(K390)-HEX2DEC(J390))+1</f>
        <v>32</v>
      </c>
      <c r="M390" s="162" t="str">
        <f>DEC2HEX(HEX2DEC(M380)+256)</f>
        <v>CE0E</v>
      </c>
      <c r="N390" s="103" t="s">
        <v>41</v>
      </c>
      <c r="O390" s="102" t="s">
        <v>22</v>
      </c>
      <c r="P390" s="104">
        <f t="shared" si="86"/>
        <v>0.88</v>
      </c>
      <c r="Q390" s="165">
        <f>SUM(P390:P398)</f>
        <v>7904.94</v>
      </c>
      <c r="R390" s="167" t="s">
        <v>136</v>
      </c>
      <c r="W390" s="54" t="str">
        <f t="shared" si="87"/>
        <v>mkckdvol -dev IBM.2107-75KYB61 -extpool P0 -cap 1113 -eam rotateexts -sam ese -name ckd_KYB61_#h CE00-CE00</v>
      </c>
    </row>
    <row r="391" spans="1:23" x14ac:dyDescent="0.2">
      <c r="A391" s="99" t="s">
        <v>15</v>
      </c>
      <c r="B391" s="99" t="s">
        <v>18</v>
      </c>
      <c r="C391" s="100" t="s">
        <v>19</v>
      </c>
      <c r="D391" s="101">
        <v>25</v>
      </c>
      <c r="E391" s="159"/>
      <c r="F391" s="161"/>
      <c r="G391" s="102" t="str">
        <f t="shared" si="94"/>
        <v>CE01-CE19</v>
      </c>
      <c r="H391" s="101" t="str">
        <f t="shared" ref="H391:H399" si="95">DEC2HEX(HEX2DEC(I390)+1)</f>
        <v>CE01</v>
      </c>
      <c r="I391" s="101" t="str">
        <f t="shared" ref="I391:I399" si="96">DEC2HEX(HEX2DEC(H391)+D391-1)</f>
        <v>CE19</v>
      </c>
      <c r="J391" s="164"/>
      <c r="K391" s="164"/>
      <c r="L391" s="164"/>
      <c r="M391" s="164"/>
      <c r="N391" s="103" t="s">
        <v>41</v>
      </c>
      <c r="O391" s="105">
        <v>0</v>
      </c>
      <c r="P391" s="104">
        <f t="shared" si="86"/>
        <v>198.24</v>
      </c>
      <c r="Q391" s="166"/>
      <c r="R391" s="168"/>
      <c r="W391" s="54" t="str">
        <f t="shared" si="87"/>
        <v>mkckdvol -dev IBM.2107-75KYB61 -extpool P0 -cap 10017 -eam rotateexts -sam ese -name ckd_KYB61_#h CE01-CE19</v>
      </c>
    </row>
    <row r="392" spans="1:23" x14ac:dyDescent="0.2">
      <c r="A392" s="99" t="s">
        <v>15</v>
      </c>
      <c r="B392" s="99" t="s">
        <v>23</v>
      </c>
      <c r="C392" s="100" t="s">
        <v>24</v>
      </c>
      <c r="D392" s="101">
        <v>37</v>
      </c>
      <c r="E392" s="159"/>
      <c r="F392" s="161"/>
      <c r="G392" s="102" t="str">
        <f t="shared" si="94"/>
        <v>CE1A-CE3E</v>
      </c>
      <c r="H392" s="101" t="str">
        <f t="shared" si="95"/>
        <v>CE1A</v>
      </c>
      <c r="I392" s="101" t="str">
        <f t="shared" si="96"/>
        <v>CE3E</v>
      </c>
      <c r="J392" s="164"/>
      <c r="K392" s="164"/>
      <c r="L392" s="164"/>
      <c r="M392" s="164"/>
      <c r="N392" s="103" t="s">
        <v>41</v>
      </c>
      <c r="O392" s="105">
        <v>0</v>
      </c>
      <c r="P392" s="104">
        <f t="shared" si="86"/>
        <v>1919.03</v>
      </c>
      <c r="Q392" s="166"/>
      <c r="R392" s="168"/>
      <c r="W392" s="54" t="str">
        <f t="shared" si="87"/>
        <v>mkckdvol -dev IBM.2107-75KYB61 -extpool P0 -cap 65520 -eam rotateexts -sam ese -name ckd_KYB61_#h CE1A-CE3E</v>
      </c>
    </row>
    <row r="393" spans="1:23" x14ac:dyDescent="0.2">
      <c r="A393" s="99" t="s">
        <v>15</v>
      </c>
      <c r="B393" s="99" t="s">
        <v>25</v>
      </c>
      <c r="C393" s="100" t="s">
        <v>26</v>
      </c>
      <c r="D393" s="101">
        <v>65</v>
      </c>
      <c r="E393" s="159"/>
      <c r="F393" s="161"/>
      <c r="G393" s="102" t="str">
        <f t="shared" si="94"/>
        <v>CE3F-CE7F</v>
      </c>
      <c r="H393" s="101" t="str">
        <f t="shared" si="95"/>
        <v>CE3F</v>
      </c>
      <c r="I393" s="101" t="str">
        <f t="shared" si="96"/>
        <v>CE7F</v>
      </c>
      <c r="J393" s="164"/>
      <c r="K393" s="164"/>
      <c r="L393" s="164"/>
      <c r="M393" s="164"/>
      <c r="N393" s="103" t="s">
        <v>41</v>
      </c>
      <c r="O393" s="105">
        <v>0</v>
      </c>
      <c r="P393" s="104">
        <f t="shared" si="86"/>
        <v>1685.63</v>
      </c>
      <c r="Q393" s="166"/>
      <c r="R393" s="168"/>
      <c r="W393" s="54" t="str">
        <f t="shared" si="87"/>
        <v>mkckdvol -dev IBM.2107-75KYB61 -extpool P0 -cap 32760 -eam rotateexts -sam ese -name ckd_KYB61_#h CE3F-CE7F</v>
      </c>
    </row>
    <row r="394" spans="1:23" x14ac:dyDescent="0.2">
      <c r="A394" s="99" t="s">
        <v>15</v>
      </c>
      <c r="B394" s="99" t="s">
        <v>27</v>
      </c>
      <c r="C394" s="100" t="s">
        <v>28</v>
      </c>
      <c r="D394" s="101">
        <v>20</v>
      </c>
      <c r="E394" s="159"/>
      <c r="F394" s="161"/>
      <c r="G394" s="102" t="str">
        <f t="shared" si="94"/>
        <v>CE80-CE93</v>
      </c>
      <c r="H394" s="101" t="str">
        <f t="shared" si="95"/>
        <v>CE80</v>
      </c>
      <c r="I394" s="101" t="str">
        <f t="shared" si="96"/>
        <v>CE93</v>
      </c>
      <c r="J394" s="164"/>
      <c r="K394" s="164"/>
      <c r="L394" s="164"/>
      <c r="M394" s="164"/>
      <c r="N394" s="103" t="s">
        <v>41</v>
      </c>
      <c r="O394" s="105">
        <v>0</v>
      </c>
      <c r="P394" s="104">
        <f t="shared" si="86"/>
        <v>52.86</v>
      </c>
      <c r="Q394" s="166"/>
      <c r="R394" s="168"/>
      <c r="W394" s="54" t="str">
        <f t="shared" si="87"/>
        <v>mkckdvol -dev IBM.2107-75KYB61 -extpool P0 -cap 3339 -eam rotateexts -sam ese -name ckd_KYB61_#h CE80-CE93</v>
      </c>
    </row>
    <row r="395" spans="1:23" x14ac:dyDescent="0.2">
      <c r="A395" s="99" t="s">
        <v>15</v>
      </c>
      <c r="B395" s="99" t="s">
        <v>23</v>
      </c>
      <c r="C395" s="100" t="s">
        <v>24</v>
      </c>
      <c r="D395" s="101">
        <v>39</v>
      </c>
      <c r="E395" s="159"/>
      <c r="F395" s="161"/>
      <c r="G395" s="102" t="str">
        <f t="shared" si="94"/>
        <v>CE94-CEBA</v>
      </c>
      <c r="H395" s="101" t="str">
        <f t="shared" si="95"/>
        <v>CE94</v>
      </c>
      <c r="I395" s="101" t="str">
        <f t="shared" si="96"/>
        <v>CEBA</v>
      </c>
      <c r="J395" s="164"/>
      <c r="K395" s="164"/>
      <c r="L395" s="164"/>
      <c r="M395" s="164"/>
      <c r="N395" s="103" t="s">
        <v>41</v>
      </c>
      <c r="O395" s="105">
        <v>0</v>
      </c>
      <c r="P395" s="104">
        <f t="shared" si="86"/>
        <v>2022.76</v>
      </c>
      <c r="Q395" s="166"/>
      <c r="R395" s="168"/>
      <c r="W395" s="54" t="str">
        <f t="shared" si="87"/>
        <v>mkckdvol -dev IBM.2107-75KYB61 -extpool P0 -cap 65520 -eam rotateexts -sam ese -name ckd_KYB61_#h CE94-CEBA</v>
      </c>
    </row>
    <row r="396" spans="1:23" x14ac:dyDescent="0.2">
      <c r="A396" s="99" t="s">
        <v>15</v>
      </c>
      <c r="B396" s="99" t="s">
        <v>29</v>
      </c>
      <c r="C396" s="100" t="s">
        <v>30</v>
      </c>
      <c r="D396" s="101">
        <v>3</v>
      </c>
      <c r="E396" s="159"/>
      <c r="F396" s="161"/>
      <c r="G396" s="102" t="str">
        <f t="shared" si="94"/>
        <v>CEBB-CEBD</v>
      </c>
      <c r="H396" s="101" t="str">
        <f t="shared" si="95"/>
        <v>CEBB</v>
      </c>
      <c r="I396" s="101" t="str">
        <f t="shared" si="96"/>
        <v>CEBD</v>
      </c>
      <c r="J396" s="164"/>
      <c r="K396" s="164"/>
      <c r="L396" s="164"/>
      <c r="M396" s="164"/>
      <c r="N396" s="103" t="s">
        <v>41</v>
      </c>
      <c r="O396" s="105">
        <v>0</v>
      </c>
      <c r="P396" s="104">
        <f t="shared" si="86"/>
        <v>623.78</v>
      </c>
      <c r="Q396" s="166"/>
      <c r="R396" s="168"/>
      <c r="W396" s="54" t="str">
        <f t="shared" si="87"/>
        <v>mkckdvol -dev IBM.2107-75KYB61 -extpool P0 -cap 262668 -eam rotateexts -sam ese -name ckd_KYB61_#h CEBB-CEBD</v>
      </c>
    </row>
    <row r="397" spans="1:23" x14ac:dyDescent="0.2">
      <c r="A397" s="99" t="s">
        <v>15</v>
      </c>
      <c r="B397" s="99" t="s">
        <v>23</v>
      </c>
      <c r="C397" s="100" t="s">
        <v>24</v>
      </c>
      <c r="D397" s="101">
        <v>15</v>
      </c>
      <c r="E397" s="159"/>
      <c r="F397" s="161"/>
      <c r="G397" s="102" t="str">
        <f t="shared" si="94"/>
        <v>CEBE-CECC</v>
      </c>
      <c r="H397" s="101" t="str">
        <f t="shared" si="95"/>
        <v>CEBE</v>
      </c>
      <c r="I397" s="101" t="str">
        <f t="shared" si="96"/>
        <v>CECC</v>
      </c>
      <c r="J397" s="164"/>
      <c r="K397" s="164"/>
      <c r="L397" s="164"/>
      <c r="M397" s="164"/>
      <c r="N397" s="103" t="s">
        <v>41</v>
      </c>
      <c r="O397" s="105">
        <v>0</v>
      </c>
      <c r="P397" s="104">
        <f t="shared" si="86"/>
        <v>777.98</v>
      </c>
      <c r="Q397" s="166"/>
      <c r="R397" s="168"/>
      <c r="W397" s="54" t="str">
        <f t="shared" si="87"/>
        <v>mkckdvol -dev IBM.2107-75KYB61 -extpool P0 -cap 65520 -eam rotateexts -sam ese -name ckd_KYB61_#h CEBE-CECC</v>
      </c>
    </row>
    <row r="398" spans="1:23" x14ac:dyDescent="0.2">
      <c r="A398" s="99" t="s">
        <v>15</v>
      </c>
      <c r="B398" s="99" t="s">
        <v>29</v>
      </c>
      <c r="C398" s="100" t="s">
        <v>30</v>
      </c>
      <c r="D398" s="101">
        <v>3</v>
      </c>
      <c r="E398" s="159"/>
      <c r="F398" s="161"/>
      <c r="G398" s="102" t="str">
        <f t="shared" si="94"/>
        <v>CECD-CECF</v>
      </c>
      <c r="H398" s="101" t="str">
        <f t="shared" si="95"/>
        <v>CECD</v>
      </c>
      <c r="I398" s="101" t="str">
        <f t="shared" si="96"/>
        <v>CECF</v>
      </c>
      <c r="J398" s="164"/>
      <c r="K398" s="164"/>
      <c r="L398" s="164"/>
      <c r="M398" s="164"/>
      <c r="N398" s="103" t="s">
        <v>41</v>
      </c>
      <c r="O398" s="105">
        <v>0</v>
      </c>
      <c r="P398" s="104">
        <f t="shared" si="86"/>
        <v>623.78</v>
      </c>
      <c r="Q398" s="166"/>
      <c r="R398" s="168"/>
      <c r="W398" s="54" t="str">
        <f t="shared" si="87"/>
        <v>mkckdvol -dev IBM.2107-75KYB61 -extpool P0 -cap 262668 -eam rotateexts -sam ese -name ckd_KYB61_#h CECD-CECF</v>
      </c>
    </row>
    <row r="399" spans="1:23" s="25" customFormat="1" ht="12.75" customHeight="1" x14ac:dyDescent="0.2">
      <c r="A399" s="26" t="s">
        <v>15</v>
      </c>
      <c r="B399" s="26" t="s">
        <v>23</v>
      </c>
      <c r="C399" s="27" t="s">
        <v>24</v>
      </c>
      <c r="D399" s="28">
        <v>14</v>
      </c>
      <c r="E399" s="124"/>
      <c r="F399" s="30"/>
      <c r="G399" s="31" t="str">
        <f t="shared" si="94"/>
        <v>CED0-CEDD</v>
      </c>
      <c r="H399" s="32" t="str">
        <f t="shared" si="95"/>
        <v>CED0</v>
      </c>
      <c r="I399" s="32" t="str">
        <f t="shared" si="96"/>
        <v>CEDD</v>
      </c>
      <c r="J399" s="31"/>
      <c r="K399" s="33"/>
      <c r="L399" s="34"/>
      <c r="M399" s="33"/>
      <c r="N399" s="31" t="s">
        <v>41</v>
      </c>
      <c r="O399" s="35">
        <v>0</v>
      </c>
      <c r="P399" s="36">
        <f t="shared" si="86"/>
        <v>726.12</v>
      </c>
      <c r="Q399" s="37"/>
      <c r="R399" s="38"/>
      <c r="W399" s="25" t="str">
        <f t="shared" si="87"/>
        <v>mkckdvol -dev IBM.2107-75KYB61 -extpool P0 -cap 65520 -eam rotateexts -sam ese -name ckd_KYB61_#h CED0-CEDD</v>
      </c>
    </row>
    <row r="400" spans="1:23" x14ac:dyDescent="0.2">
      <c r="A400" s="99" t="s">
        <v>15</v>
      </c>
      <c r="B400" s="99" t="s">
        <v>16</v>
      </c>
      <c r="C400" s="100" t="s">
        <v>17</v>
      </c>
      <c r="D400" s="101">
        <v>1</v>
      </c>
      <c r="E400" s="132">
        <v>222</v>
      </c>
      <c r="F400" s="160" t="str">
        <f>DEC2HEX(HEX2DEC(F390)+1)</f>
        <v>CF</v>
      </c>
      <c r="G400" s="102" t="str">
        <f t="shared" si="94"/>
        <v>CF00-CF00</v>
      </c>
      <c r="H400" s="101" t="str">
        <f>DEC2HEX(HEX2DEC(H390)+256)</f>
        <v>CF00</v>
      </c>
      <c r="I400" s="101" t="str">
        <f>DEC2HEX(HEX2DEC(I390)+256)</f>
        <v>CF00</v>
      </c>
      <c r="J400" s="162" t="str">
        <f>DEC2HEX(HEX2DEC(J390)+256)</f>
        <v>CFE0</v>
      </c>
      <c r="K400" s="162" t="str">
        <f>DEC2HEX(HEX2DEC(K390)+256)</f>
        <v>CFFF</v>
      </c>
      <c r="L400" s="162">
        <f>(HEX2DEC(K400)-HEX2DEC(J400))+1</f>
        <v>32</v>
      </c>
      <c r="M400" s="162" t="str">
        <f>DEC2HEX(HEX2DEC(M390)+256)</f>
        <v>CF0E</v>
      </c>
      <c r="N400" s="103" t="s">
        <v>41</v>
      </c>
      <c r="O400" s="102" t="s">
        <v>16</v>
      </c>
      <c r="P400" s="104">
        <f t="shared" si="86"/>
        <v>0.88</v>
      </c>
      <c r="Q400" s="165">
        <f>SUM(P400:P408)</f>
        <v>7904.94</v>
      </c>
      <c r="R400" s="167" t="s">
        <v>136</v>
      </c>
      <c r="W400" s="54" t="str">
        <f t="shared" si="87"/>
        <v>mkckdvol -dev IBM.2107-75KYB61 -extpool P1 -cap 1113 -eam rotateexts -sam ese -name ckd_KYB61_#h CF00-CF00</v>
      </c>
    </row>
    <row r="401" spans="1:23" x14ac:dyDescent="0.2">
      <c r="A401" s="99" t="s">
        <v>15</v>
      </c>
      <c r="B401" s="99" t="s">
        <v>18</v>
      </c>
      <c r="C401" s="100" t="s">
        <v>19</v>
      </c>
      <c r="D401" s="101">
        <v>25</v>
      </c>
      <c r="E401" s="159"/>
      <c r="F401" s="161"/>
      <c r="G401" s="102" t="str">
        <f t="shared" si="94"/>
        <v>CF01-CF19</v>
      </c>
      <c r="H401" s="101" t="str">
        <f t="shared" ref="H401:H409" si="97">DEC2HEX(HEX2DEC(I400)+1)</f>
        <v>CF01</v>
      </c>
      <c r="I401" s="101" t="str">
        <f t="shared" ref="I401:I409" si="98">DEC2HEX(HEX2DEC(H401)+D401-1)</f>
        <v>CF19</v>
      </c>
      <c r="J401" s="164"/>
      <c r="K401" s="164"/>
      <c r="L401" s="164"/>
      <c r="M401" s="164"/>
      <c r="N401" s="103" t="s">
        <v>41</v>
      </c>
      <c r="O401" s="105">
        <v>1</v>
      </c>
      <c r="P401" s="104">
        <f t="shared" si="86"/>
        <v>198.24</v>
      </c>
      <c r="Q401" s="166"/>
      <c r="R401" s="168"/>
      <c r="W401" s="54" t="str">
        <f t="shared" si="87"/>
        <v>mkckdvol -dev IBM.2107-75KYB61 -extpool P1 -cap 10017 -eam rotateexts -sam ese -name ckd_KYB61_#h CF01-CF19</v>
      </c>
    </row>
    <row r="402" spans="1:23" x14ac:dyDescent="0.2">
      <c r="A402" s="99" t="s">
        <v>15</v>
      </c>
      <c r="B402" s="99" t="s">
        <v>23</v>
      </c>
      <c r="C402" s="100" t="s">
        <v>24</v>
      </c>
      <c r="D402" s="101">
        <v>37</v>
      </c>
      <c r="E402" s="159"/>
      <c r="F402" s="161"/>
      <c r="G402" s="102" t="str">
        <f t="shared" si="94"/>
        <v>CF1A-CF3E</v>
      </c>
      <c r="H402" s="101" t="str">
        <f t="shared" si="97"/>
        <v>CF1A</v>
      </c>
      <c r="I402" s="101" t="str">
        <f t="shared" si="98"/>
        <v>CF3E</v>
      </c>
      <c r="J402" s="164"/>
      <c r="K402" s="164"/>
      <c r="L402" s="164"/>
      <c r="M402" s="164"/>
      <c r="N402" s="103" t="s">
        <v>41</v>
      </c>
      <c r="O402" s="105">
        <v>1</v>
      </c>
      <c r="P402" s="104">
        <f t="shared" si="86"/>
        <v>1919.03</v>
      </c>
      <c r="Q402" s="166"/>
      <c r="R402" s="168"/>
      <c r="W402" s="54" t="str">
        <f t="shared" si="87"/>
        <v>mkckdvol -dev IBM.2107-75KYB61 -extpool P1 -cap 65520 -eam rotateexts -sam ese -name ckd_KYB61_#h CF1A-CF3E</v>
      </c>
    </row>
    <row r="403" spans="1:23" x14ac:dyDescent="0.2">
      <c r="A403" s="99" t="s">
        <v>15</v>
      </c>
      <c r="B403" s="99" t="s">
        <v>25</v>
      </c>
      <c r="C403" s="100" t="s">
        <v>26</v>
      </c>
      <c r="D403" s="101">
        <v>65</v>
      </c>
      <c r="E403" s="159"/>
      <c r="F403" s="161"/>
      <c r="G403" s="102" t="str">
        <f t="shared" si="94"/>
        <v>CF3F-CF7F</v>
      </c>
      <c r="H403" s="101" t="str">
        <f t="shared" si="97"/>
        <v>CF3F</v>
      </c>
      <c r="I403" s="101" t="str">
        <f t="shared" si="98"/>
        <v>CF7F</v>
      </c>
      <c r="J403" s="164"/>
      <c r="K403" s="164"/>
      <c r="L403" s="164"/>
      <c r="M403" s="164"/>
      <c r="N403" s="103" t="s">
        <v>41</v>
      </c>
      <c r="O403" s="105">
        <v>1</v>
      </c>
      <c r="P403" s="104">
        <f t="shared" si="86"/>
        <v>1685.63</v>
      </c>
      <c r="Q403" s="166"/>
      <c r="R403" s="168"/>
      <c r="W403" s="54" t="str">
        <f t="shared" si="87"/>
        <v>mkckdvol -dev IBM.2107-75KYB61 -extpool P1 -cap 32760 -eam rotateexts -sam ese -name ckd_KYB61_#h CF3F-CF7F</v>
      </c>
    </row>
    <row r="404" spans="1:23" x14ac:dyDescent="0.2">
      <c r="A404" s="99" t="s">
        <v>15</v>
      </c>
      <c r="B404" s="99" t="s">
        <v>27</v>
      </c>
      <c r="C404" s="100" t="s">
        <v>28</v>
      </c>
      <c r="D404" s="101">
        <v>20</v>
      </c>
      <c r="E404" s="159"/>
      <c r="F404" s="161"/>
      <c r="G404" s="102" t="str">
        <f t="shared" si="94"/>
        <v>CF80-CF93</v>
      </c>
      <c r="H404" s="101" t="str">
        <f t="shared" si="97"/>
        <v>CF80</v>
      </c>
      <c r="I404" s="101" t="str">
        <f t="shared" si="98"/>
        <v>CF93</v>
      </c>
      <c r="J404" s="164"/>
      <c r="K404" s="164"/>
      <c r="L404" s="164"/>
      <c r="M404" s="164"/>
      <c r="N404" s="103" t="s">
        <v>41</v>
      </c>
      <c r="O404" s="105">
        <v>1</v>
      </c>
      <c r="P404" s="104">
        <f t="shared" si="86"/>
        <v>52.86</v>
      </c>
      <c r="Q404" s="166"/>
      <c r="R404" s="168"/>
      <c r="W404" s="54" t="str">
        <f t="shared" si="87"/>
        <v>mkckdvol -dev IBM.2107-75KYB61 -extpool P1 -cap 3339 -eam rotateexts -sam ese -name ckd_KYB61_#h CF80-CF93</v>
      </c>
    </row>
    <row r="405" spans="1:23" x14ac:dyDescent="0.2">
      <c r="A405" s="99" t="s">
        <v>15</v>
      </c>
      <c r="B405" s="99" t="s">
        <v>23</v>
      </c>
      <c r="C405" s="100" t="s">
        <v>24</v>
      </c>
      <c r="D405" s="101">
        <v>39</v>
      </c>
      <c r="E405" s="159"/>
      <c r="F405" s="161"/>
      <c r="G405" s="102" t="str">
        <f t="shared" si="94"/>
        <v>CF94-CFBA</v>
      </c>
      <c r="H405" s="101" t="str">
        <f t="shared" si="97"/>
        <v>CF94</v>
      </c>
      <c r="I405" s="101" t="str">
        <f t="shared" si="98"/>
        <v>CFBA</v>
      </c>
      <c r="J405" s="164"/>
      <c r="K405" s="164"/>
      <c r="L405" s="164"/>
      <c r="M405" s="164"/>
      <c r="N405" s="103" t="s">
        <v>41</v>
      </c>
      <c r="O405" s="105">
        <v>1</v>
      </c>
      <c r="P405" s="104">
        <f t="shared" si="86"/>
        <v>2022.76</v>
      </c>
      <c r="Q405" s="166"/>
      <c r="R405" s="168"/>
      <c r="W405" s="54" t="str">
        <f t="shared" si="87"/>
        <v>mkckdvol -dev IBM.2107-75KYB61 -extpool P1 -cap 65520 -eam rotateexts -sam ese -name ckd_KYB61_#h CF94-CFBA</v>
      </c>
    </row>
    <row r="406" spans="1:23" x14ac:dyDescent="0.2">
      <c r="A406" s="99" t="s">
        <v>15</v>
      </c>
      <c r="B406" s="99" t="s">
        <v>29</v>
      </c>
      <c r="C406" s="100" t="s">
        <v>30</v>
      </c>
      <c r="D406" s="101">
        <v>3</v>
      </c>
      <c r="E406" s="159"/>
      <c r="F406" s="161"/>
      <c r="G406" s="102" t="str">
        <f t="shared" si="94"/>
        <v>CFBB-CFBD</v>
      </c>
      <c r="H406" s="101" t="str">
        <f t="shared" si="97"/>
        <v>CFBB</v>
      </c>
      <c r="I406" s="101" t="str">
        <f t="shared" si="98"/>
        <v>CFBD</v>
      </c>
      <c r="J406" s="164"/>
      <c r="K406" s="164"/>
      <c r="L406" s="164"/>
      <c r="M406" s="164"/>
      <c r="N406" s="103" t="s">
        <v>41</v>
      </c>
      <c r="O406" s="105">
        <v>1</v>
      </c>
      <c r="P406" s="104">
        <f t="shared" si="86"/>
        <v>623.78</v>
      </c>
      <c r="Q406" s="166"/>
      <c r="R406" s="168"/>
      <c r="W406" s="54" t="str">
        <f t="shared" si="87"/>
        <v>mkckdvol -dev IBM.2107-75KYB61 -extpool P1 -cap 262668 -eam rotateexts -sam ese -name ckd_KYB61_#h CFBB-CFBD</v>
      </c>
    </row>
    <row r="407" spans="1:23" x14ac:dyDescent="0.2">
      <c r="A407" s="99" t="s">
        <v>15</v>
      </c>
      <c r="B407" s="99" t="s">
        <v>23</v>
      </c>
      <c r="C407" s="100" t="s">
        <v>24</v>
      </c>
      <c r="D407" s="101">
        <v>15</v>
      </c>
      <c r="E407" s="159"/>
      <c r="F407" s="161"/>
      <c r="G407" s="102" t="str">
        <f t="shared" si="94"/>
        <v>CFBE-CFCC</v>
      </c>
      <c r="H407" s="101" t="str">
        <f t="shared" si="97"/>
        <v>CFBE</v>
      </c>
      <c r="I407" s="101" t="str">
        <f t="shared" si="98"/>
        <v>CFCC</v>
      </c>
      <c r="J407" s="164"/>
      <c r="K407" s="164"/>
      <c r="L407" s="164"/>
      <c r="M407" s="164"/>
      <c r="N407" s="103" t="s">
        <v>41</v>
      </c>
      <c r="O407" s="105">
        <v>1</v>
      </c>
      <c r="P407" s="104">
        <f t="shared" si="86"/>
        <v>777.98</v>
      </c>
      <c r="Q407" s="166"/>
      <c r="R407" s="168"/>
      <c r="W407" s="54" t="str">
        <f t="shared" si="87"/>
        <v>mkckdvol -dev IBM.2107-75KYB61 -extpool P1 -cap 65520 -eam rotateexts -sam ese -name ckd_KYB61_#h CFBE-CFCC</v>
      </c>
    </row>
    <row r="408" spans="1:23" x14ac:dyDescent="0.2">
      <c r="A408" s="99" t="s">
        <v>15</v>
      </c>
      <c r="B408" s="99" t="s">
        <v>29</v>
      </c>
      <c r="C408" s="100" t="s">
        <v>30</v>
      </c>
      <c r="D408" s="101">
        <v>3</v>
      </c>
      <c r="E408" s="159"/>
      <c r="F408" s="161"/>
      <c r="G408" s="102" t="str">
        <f t="shared" si="94"/>
        <v>CFCD-CFCF</v>
      </c>
      <c r="H408" s="101" t="str">
        <f t="shared" si="97"/>
        <v>CFCD</v>
      </c>
      <c r="I408" s="101" t="str">
        <f t="shared" si="98"/>
        <v>CFCF</v>
      </c>
      <c r="J408" s="164"/>
      <c r="K408" s="164"/>
      <c r="L408" s="164"/>
      <c r="M408" s="164"/>
      <c r="N408" s="103" t="s">
        <v>41</v>
      </c>
      <c r="O408" s="105">
        <v>1</v>
      </c>
      <c r="P408" s="104">
        <f t="shared" si="86"/>
        <v>623.78</v>
      </c>
      <c r="Q408" s="166"/>
      <c r="R408" s="168"/>
      <c r="W408" s="54" t="str">
        <f t="shared" si="87"/>
        <v>mkckdvol -dev IBM.2107-75KYB61 -extpool P1 -cap 262668 -eam rotateexts -sam ese -name ckd_KYB61_#h CFCD-CFCF</v>
      </c>
    </row>
    <row r="409" spans="1:23" s="25" customFormat="1" ht="12.75" customHeight="1" x14ac:dyDescent="0.2">
      <c r="A409" s="26" t="s">
        <v>15</v>
      </c>
      <c r="B409" s="26" t="s">
        <v>23</v>
      </c>
      <c r="C409" s="27" t="s">
        <v>24</v>
      </c>
      <c r="D409" s="28">
        <v>14</v>
      </c>
      <c r="E409" s="124"/>
      <c r="F409" s="30"/>
      <c r="G409" s="31" t="str">
        <f t="shared" si="94"/>
        <v>CFD0-CFDD</v>
      </c>
      <c r="H409" s="32" t="str">
        <f t="shared" si="97"/>
        <v>CFD0</v>
      </c>
      <c r="I409" s="32" t="str">
        <f t="shared" si="98"/>
        <v>CFDD</v>
      </c>
      <c r="J409" s="31"/>
      <c r="K409" s="33"/>
      <c r="L409" s="34"/>
      <c r="M409" s="33"/>
      <c r="N409" s="31" t="s">
        <v>41</v>
      </c>
      <c r="O409" s="35">
        <v>1</v>
      </c>
      <c r="P409" s="36">
        <f t="shared" si="86"/>
        <v>726.12</v>
      </c>
      <c r="Q409" s="37"/>
      <c r="R409" s="38"/>
      <c r="W409" s="25" t="str">
        <f t="shared" si="87"/>
        <v>mkckdvol -dev IBM.2107-75KYB61 -extpool P1 -cap 65520 -eam rotateexts -sam ese -name ckd_KYB61_#h CFD0-CFDD</v>
      </c>
    </row>
    <row r="410" spans="1:23" x14ac:dyDescent="0.2">
      <c r="A410" s="99" t="s">
        <v>15</v>
      </c>
      <c r="B410" s="99" t="s">
        <v>16</v>
      </c>
      <c r="C410" s="100" t="s">
        <v>17</v>
      </c>
      <c r="D410" s="101">
        <v>1</v>
      </c>
      <c r="E410" s="132">
        <v>222</v>
      </c>
      <c r="F410" s="160" t="str">
        <f>DEC2HEX(HEX2DEC(F400)+1)</f>
        <v>D0</v>
      </c>
      <c r="G410" s="102" t="str">
        <f t="shared" si="94"/>
        <v>D000-D000</v>
      </c>
      <c r="H410" s="101" t="str">
        <f>DEC2HEX(HEX2DEC(H400)+256)</f>
        <v>D000</v>
      </c>
      <c r="I410" s="101" t="str">
        <f>DEC2HEX(HEX2DEC(I400)+256)</f>
        <v>D000</v>
      </c>
      <c r="J410" s="162" t="str">
        <f>DEC2HEX(HEX2DEC(J400)+256)</f>
        <v>D0E0</v>
      </c>
      <c r="K410" s="162" t="str">
        <f>DEC2HEX(HEX2DEC(K400)+256)</f>
        <v>D0FF</v>
      </c>
      <c r="L410" s="162">
        <f>(HEX2DEC(K410)-HEX2DEC(J410))+1</f>
        <v>32</v>
      </c>
      <c r="M410" s="162" t="str">
        <f>DEC2HEX(HEX2DEC(M400)+256)</f>
        <v>D00E</v>
      </c>
      <c r="N410" s="103" t="s">
        <v>41</v>
      </c>
      <c r="O410" s="102" t="s">
        <v>22</v>
      </c>
      <c r="P410" s="104">
        <f t="shared" si="86"/>
        <v>0.88</v>
      </c>
      <c r="Q410" s="165">
        <f>SUM(P410:P418)</f>
        <v>7749.35</v>
      </c>
      <c r="R410" s="167" t="s">
        <v>136</v>
      </c>
      <c r="W410" s="54" t="str">
        <f t="shared" si="87"/>
        <v>mkckdvol -dev IBM.2107-75KYB61 -extpool P0 -cap 1113 -eam rotateexts -sam ese -name ckd_KYB61_#h D000-D000</v>
      </c>
    </row>
    <row r="411" spans="1:23" x14ac:dyDescent="0.2">
      <c r="A411" s="99" t="s">
        <v>15</v>
      </c>
      <c r="B411" s="99" t="s">
        <v>18</v>
      </c>
      <c r="C411" s="100" t="s">
        <v>19</v>
      </c>
      <c r="D411" s="101">
        <v>25</v>
      </c>
      <c r="E411" s="159"/>
      <c r="F411" s="161"/>
      <c r="G411" s="102" t="str">
        <f t="shared" si="94"/>
        <v>D001-D019</v>
      </c>
      <c r="H411" s="101" t="str">
        <f t="shared" ref="H411:H419" si="99">DEC2HEX(HEX2DEC(I410)+1)</f>
        <v>D001</v>
      </c>
      <c r="I411" s="101" t="str">
        <f t="shared" ref="I411:I419" si="100">DEC2HEX(HEX2DEC(H411)+D411-1)</f>
        <v>D019</v>
      </c>
      <c r="J411" s="164"/>
      <c r="K411" s="164"/>
      <c r="L411" s="164"/>
      <c r="M411" s="164"/>
      <c r="N411" s="103" t="s">
        <v>41</v>
      </c>
      <c r="O411" s="105">
        <v>0</v>
      </c>
      <c r="P411" s="104">
        <f t="shared" si="86"/>
        <v>198.24</v>
      </c>
      <c r="Q411" s="166"/>
      <c r="R411" s="168"/>
      <c r="W411" s="54" t="str">
        <f t="shared" si="87"/>
        <v>mkckdvol -dev IBM.2107-75KYB61 -extpool P0 -cap 10017 -eam rotateexts -sam ese -name ckd_KYB61_#h D001-D019</v>
      </c>
    </row>
    <row r="412" spans="1:23" x14ac:dyDescent="0.2">
      <c r="A412" s="99" t="s">
        <v>15</v>
      </c>
      <c r="B412" s="99" t="s">
        <v>23</v>
      </c>
      <c r="C412" s="100" t="s">
        <v>24</v>
      </c>
      <c r="D412" s="101">
        <v>37</v>
      </c>
      <c r="E412" s="159"/>
      <c r="F412" s="161"/>
      <c r="G412" s="102" t="str">
        <f t="shared" si="94"/>
        <v>D01A-D03E</v>
      </c>
      <c r="H412" s="101" t="str">
        <f t="shared" si="99"/>
        <v>D01A</v>
      </c>
      <c r="I412" s="101" t="str">
        <f t="shared" si="100"/>
        <v>D03E</v>
      </c>
      <c r="J412" s="164"/>
      <c r="K412" s="164"/>
      <c r="L412" s="164"/>
      <c r="M412" s="164"/>
      <c r="N412" s="103" t="s">
        <v>41</v>
      </c>
      <c r="O412" s="105">
        <v>0</v>
      </c>
      <c r="P412" s="104">
        <f t="shared" si="86"/>
        <v>1919.03</v>
      </c>
      <c r="Q412" s="166"/>
      <c r="R412" s="168"/>
      <c r="W412" s="54" t="str">
        <f t="shared" si="87"/>
        <v>mkckdvol -dev IBM.2107-75KYB61 -extpool P0 -cap 65520 -eam rotateexts -sam ese -name ckd_KYB61_#h D01A-D03E</v>
      </c>
    </row>
    <row r="413" spans="1:23" x14ac:dyDescent="0.2">
      <c r="A413" s="99" t="s">
        <v>15</v>
      </c>
      <c r="B413" s="99" t="s">
        <v>25</v>
      </c>
      <c r="C413" s="100" t="s">
        <v>26</v>
      </c>
      <c r="D413" s="101">
        <v>65</v>
      </c>
      <c r="E413" s="159"/>
      <c r="F413" s="161"/>
      <c r="G413" s="102" t="str">
        <f t="shared" si="94"/>
        <v>D03F-D07F</v>
      </c>
      <c r="H413" s="101" t="str">
        <f t="shared" si="99"/>
        <v>D03F</v>
      </c>
      <c r="I413" s="101" t="str">
        <f t="shared" si="100"/>
        <v>D07F</v>
      </c>
      <c r="J413" s="164"/>
      <c r="K413" s="164"/>
      <c r="L413" s="164"/>
      <c r="M413" s="164"/>
      <c r="N413" s="103" t="s">
        <v>41</v>
      </c>
      <c r="O413" s="105">
        <v>0</v>
      </c>
      <c r="P413" s="104">
        <f t="shared" si="86"/>
        <v>1685.63</v>
      </c>
      <c r="Q413" s="166"/>
      <c r="R413" s="168"/>
      <c r="W413" s="54" t="str">
        <f t="shared" si="87"/>
        <v>mkckdvol -dev IBM.2107-75KYB61 -extpool P0 -cap 32760 -eam rotateexts -sam ese -name ckd_KYB61_#h D03F-D07F</v>
      </c>
    </row>
    <row r="414" spans="1:23" x14ac:dyDescent="0.2">
      <c r="A414" s="99" t="s">
        <v>15</v>
      </c>
      <c r="B414" s="99" t="s">
        <v>27</v>
      </c>
      <c r="C414" s="100" t="s">
        <v>28</v>
      </c>
      <c r="D414" s="101">
        <v>20</v>
      </c>
      <c r="E414" s="159"/>
      <c r="F414" s="161"/>
      <c r="G414" s="102" t="str">
        <f t="shared" si="94"/>
        <v>D080-D093</v>
      </c>
      <c r="H414" s="101" t="str">
        <f t="shared" si="99"/>
        <v>D080</v>
      </c>
      <c r="I414" s="101" t="str">
        <f t="shared" si="100"/>
        <v>D093</v>
      </c>
      <c r="J414" s="164"/>
      <c r="K414" s="164"/>
      <c r="L414" s="164"/>
      <c r="M414" s="164"/>
      <c r="N414" s="103" t="s">
        <v>41</v>
      </c>
      <c r="O414" s="105">
        <v>0</v>
      </c>
      <c r="P414" s="104">
        <f t="shared" si="86"/>
        <v>52.86</v>
      </c>
      <c r="Q414" s="166"/>
      <c r="R414" s="168"/>
      <c r="W414" s="54" t="str">
        <f t="shared" si="87"/>
        <v>mkckdvol -dev IBM.2107-75KYB61 -extpool P0 -cap 3339 -eam rotateexts -sam ese -name ckd_KYB61_#h D080-D093</v>
      </c>
    </row>
    <row r="415" spans="1:23" x14ac:dyDescent="0.2">
      <c r="A415" s="99" t="s">
        <v>15</v>
      </c>
      <c r="B415" s="99" t="s">
        <v>23</v>
      </c>
      <c r="C415" s="100" t="s">
        <v>24</v>
      </c>
      <c r="D415" s="101">
        <v>39</v>
      </c>
      <c r="E415" s="159"/>
      <c r="F415" s="161"/>
      <c r="G415" s="102" t="str">
        <f t="shared" si="94"/>
        <v>D094-D0BA</v>
      </c>
      <c r="H415" s="101" t="str">
        <f t="shared" si="99"/>
        <v>D094</v>
      </c>
      <c r="I415" s="101" t="str">
        <f t="shared" si="100"/>
        <v>D0BA</v>
      </c>
      <c r="J415" s="164"/>
      <c r="K415" s="164"/>
      <c r="L415" s="164"/>
      <c r="M415" s="164"/>
      <c r="N415" s="103" t="s">
        <v>41</v>
      </c>
      <c r="O415" s="105">
        <v>0</v>
      </c>
      <c r="P415" s="104">
        <f t="shared" si="86"/>
        <v>2022.76</v>
      </c>
      <c r="Q415" s="166"/>
      <c r="R415" s="168"/>
      <c r="W415" s="54" t="str">
        <f t="shared" si="87"/>
        <v>mkckdvol -dev IBM.2107-75KYB61 -extpool P0 -cap 65520 -eam rotateexts -sam ese -name ckd_KYB61_#h D094-D0BA</v>
      </c>
    </row>
    <row r="416" spans="1:23" x14ac:dyDescent="0.2">
      <c r="A416" s="99" t="s">
        <v>15</v>
      </c>
      <c r="B416" s="99" t="s">
        <v>29</v>
      </c>
      <c r="C416" s="100" t="s">
        <v>30</v>
      </c>
      <c r="D416" s="101">
        <v>3</v>
      </c>
      <c r="E416" s="159"/>
      <c r="F416" s="161"/>
      <c r="G416" s="102" t="str">
        <f t="shared" si="94"/>
        <v>D0BB-D0BD</v>
      </c>
      <c r="H416" s="101" t="str">
        <f t="shared" si="99"/>
        <v>D0BB</v>
      </c>
      <c r="I416" s="101" t="str">
        <f t="shared" si="100"/>
        <v>D0BD</v>
      </c>
      <c r="J416" s="164"/>
      <c r="K416" s="164"/>
      <c r="L416" s="164"/>
      <c r="M416" s="164"/>
      <c r="N416" s="103" t="s">
        <v>41</v>
      </c>
      <c r="O416" s="105">
        <v>0</v>
      </c>
      <c r="P416" s="104">
        <f t="shared" si="86"/>
        <v>623.78</v>
      </c>
      <c r="Q416" s="166"/>
      <c r="R416" s="168"/>
      <c r="W416" s="54" t="str">
        <f t="shared" si="87"/>
        <v>mkckdvol -dev IBM.2107-75KYB61 -extpool P0 -cap 262668 -eam rotateexts -sam ese -name ckd_KYB61_#h D0BB-D0BD</v>
      </c>
    </row>
    <row r="417" spans="1:23" x14ac:dyDescent="0.2">
      <c r="A417" s="99" t="s">
        <v>15</v>
      </c>
      <c r="B417" s="99" t="s">
        <v>23</v>
      </c>
      <c r="C417" s="100" t="s">
        <v>24</v>
      </c>
      <c r="D417" s="101">
        <v>12</v>
      </c>
      <c r="E417" s="159"/>
      <c r="F417" s="161"/>
      <c r="G417" s="102" t="str">
        <f t="shared" si="94"/>
        <v>D0BE-D0C9</v>
      </c>
      <c r="H417" s="101" t="str">
        <f t="shared" si="99"/>
        <v>D0BE</v>
      </c>
      <c r="I417" s="101" t="str">
        <f t="shared" si="100"/>
        <v>D0C9</v>
      </c>
      <c r="J417" s="164"/>
      <c r="K417" s="164"/>
      <c r="L417" s="164"/>
      <c r="M417" s="164"/>
      <c r="N417" s="103" t="s">
        <v>41</v>
      </c>
      <c r="O417" s="105">
        <v>0</v>
      </c>
      <c r="P417" s="104">
        <f t="shared" si="86"/>
        <v>622.39</v>
      </c>
      <c r="Q417" s="166"/>
      <c r="R417" s="168"/>
      <c r="W417" s="54" t="str">
        <f t="shared" si="87"/>
        <v>mkckdvol -dev IBM.2107-75KYB61 -extpool P0 -cap 65520 -eam rotateexts -sam ese -name ckd_KYB61_#h D0BE-D0C9</v>
      </c>
    </row>
    <row r="418" spans="1:23" x14ac:dyDescent="0.2">
      <c r="A418" s="99" t="s">
        <v>15</v>
      </c>
      <c r="B418" s="99" t="s">
        <v>29</v>
      </c>
      <c r="C418" s="100" t="s">
        <v>30</v>
      </c>
      <c r="D418" s="101">
        <v>3</v>
      </c>
      <c r="E418" s="159"/>
      <c r="F418" s="161"/>
      <c r="G418" s="102" t="str">
        <f t="shared" si="94"/>
        <v>D0CA-D0CC</v>
      </c>
      <c r="H418" s="101" t="str">
        <f t="shared" si="99"/>
        <v>D0CA</v>
      </c>
      <c r="I418" s="101" t="str">
        <f t="shared" si="100"/>
        <v>D0CC</v>
      </c>
      <c r="J418" s="164"/>
      <c r="K418" s="164"/>
      <c r="L418" s="164"/>
      <c r="M418" s="164"/>
      <c r="N418" s="103" t="s">
        <v>41</v>
      </c>
      <c r="O418" s="105">
        <v>0</v>
      </c>
      <c r="P418" s="104">
        <f t="shared" si="86"/>
        <v>623.78</v>
      </c>
      <c r="Q418" s="166"/>
      <c r="R418" s="168"/>
      <c r="W418" s="54" t="str">
        <f t="shared" si="87"/>
        <v>mkckdvol -dev IBM.2107-75KYB61 -extpool P0 -cap 262668 -eam rotateexts -sam ese -name ckd_KYB61_#h D0CA-D0CC</v>
      </c>
    </row>
    <row r="419" spans="1:23" s="25" customFormat="1" ht="12.75" customHeight="1" x14ac:dyDescent="0.2">
      <c r="A419" s="26" t="s">
        <v>15</v>
      </c>
      <c r="B419" s="26" t="s">
        <v>23</v>
      </c>
      <c r="C419" s="27" t="s">
        <v>24</v>
      </c>
      <c r="D419" s="28">
        <v>17</v>
      </c>
      <c r="E419" s="124"/>
      <c r="F419" s="30"/>
      <c r="G419" s="31" t="str">
        <f t="shared" si="94"/>
        <v>D0CD-D0DD</v>
      </c>
      <c r="H419" s="32" t="str">
        <f t="shared" si="99"/>
        <v>D0CD</v>
      </c>
      <c r="I419" s="32" t="str">
        <f t="shared" si="100"/>
        <v>D0DD</v>
      </c>
      <c r="J419" s="31"/>
      <c r="K419" s="33"/>
      <c r="L419" s="34"/>
      <c r="M419" s="33"/>
      <c r="N419" s="31" t="s">
        <v>41</v>
      </c>
      <c r="O419" s="35">
        <v>0</v>
      </c>
      <c r="P419" s="36">
        <f t="shared" si="86"/>
        <v>881.72</v>
      </c>
      <c r="Q419" s="37"/>
      <c r="R419" s="38"/>
      <c r="W419" s="25" t="str">
        <f t="shared" si="87"/>
        <v>mkckdvol -dev IBM.2107-75KYB61 -extpool P0 -cap 65520 -eam rotateexts -sam ese -name ckd_KYB61_#h D0CD-D0DD</v>
      </c>
    </row>
    <row r="420" spans="1:23" x14ac:dyDescent="0.2">
      <c r="A420" s="99" t="s">
        <v>15</v>
      </c>
      <c r="B420" s="99" t="s">
        <v>16</v>
      </c>
      <c r="C420" s="100" t="s">
        <v>17</v>
      </c>
      <c r="D420" s="101">
        <v>1</v>
      </c>
      <c r="E420" s="132">
        <v>222</v>
      </c>
      <c r="F420" s="160" t="str">
        <f>DEC2HEX(HEX2DEC(F410)+1)</f>
        <v>D1</v>
      </c>
      <c r="G420" s="102" t="str">
        <f t="shared" si="94"/>
        <v>D100-D100</v>
      </c>
      <c r="H420" s="101" t="str">
        <f>DEC2HEX(HEX2DEC(H410)+256)</f>
        <v>D100</v>
      </c>
      <c r="I420" s="101" t="str">
        <f>DEC2HEX(HEX2DEC(I410)+256)</f>
        <v>D100</v>
      </c>
      <c r="J420" s="162" t="str">
        <f>DEC2HEX(HEX2DEC(J410)+256)</f>
        <v>D1E0</v>
      </c>
      <c r="K420" s="162" t="str">
        <f>DEC2HEX(HEX2DEC(K410)+256)</f>
        <v>D1FF</v>
      </c>
      <c r="L420" s="162">
        <f>(HEX2DEC(K420)-HEX2DEC(J420))+1</f>
        <v>32</v>
      </c>
      <c r="M420" s="162" t="str">
        <f>DEC2HEX(HEX2DEC(M410)+256)</f>
        <v>D10E</v>
      </c>
      <c r="N420" s="103" t="s">
        <v>41</v>
      </c>
      <c r="O420" s="102" t="s">
        <v>16</v>
      </c>
      <c r="P420" s="104">
        <f t="shared" si="86"/>
        <v>0.88</v>
      </c>
      <c r="Q420" s="165">
        <f>SUM(P420:P428)</f>
        <v>7749.35</v>
      </c>
      <c r="R420" s="167" t="s">
        <v>136</v>
      </c>
      <c r="W420" s="54" t="str">
        <f t="shared" si="87"/>
        <v>mkckdvol -dev IBM.2107-75KYB61 -extpool P1 -cap 1113 -eam rotateexts -sam ese -name ckd_KYB61_#h D100-D100</v>
      </c>
    </row>
    <row r="421" spans="1:23" x14ac:dyDescent="0.2">
      <c r="A421" s="99" t="s">
        <v>15</v>
      </c>
      <c r="B421" s="99" t="s">
        <v>18</v>
      </c>
      <c r="C421" s="100" t="s">
        <v>19</v>
      </c>
      <c r="D421" s="101">
        <v>25</v>
      </c>
      <c r="E421" s="159"/>
      <c r="F421" s="161"/>
      <c r="G421" s="102" t="str">
        <f t="shared" si="94"/>
        <v>D101-D119</v>
      </c>
      <c r="H421" s="101" t="str">
        <f t="shared" ref="H421:H429" si="101">DEC2HEX(HEX2DEC(I420)+1)</f>
        <v>D101</v>
      </c>
      <c r="I421" s="101" t="str">
        <f t="shared" ref="I421:I429" si="102">DEC2HEX(HEX2DEC(H421)+D421-1)</f>
        <v>D119</v>
      </c>
      <c r="J421" s="164"/>
      <c r="K421" s="164"/>
      <c r="L421" s="164"/>
      <c r="M421" s="164"/>
      <c r="N421" s="103" t="s">
        <v>41</v>
      </c>
      <c r="O421" s="105">
        <v>1</v>
      </c>
      <c r="P421" s="104">
        <f t="shared" si="86"/>
        <v>198.24</v>
      </c>
      <c r="Q421" s="166"/>
      <c r="R421" s="168"/>
      <c r="W421" s="54" t="str">
        <f t="shared" si="87"/>
        <v>mkckdvol -dev IBM.2107-75KYB61 -extpool P1 -cap 10017 -eam rotateexts -sam ese -name ckd_KYB61_#h D101-D119</v>
      </c>
    </row>
    <row r="422" spans="1:23" x14ac:dyDescent="0.2">
      <c r="A422" s="99" t="s">
        <v>15</v>
      </c>
      <c r="B422" s="99" t="s">
        <v>23</v>
      </c>
      <c r="C422" s="100" t="s">
        <v>24</v>
      </c>
      <c r="D422" s="101">
        <v>37</v>
      </c>
      <c r="E422" s="159"/>
      <c r="F422" s="161"/>
      <c r="G422" s="102" t="str">
        <f t="shared" si="94"/>
        <v>D11A-D13E</v>
      </c>
      <c r="H422" s="101" t="str">
        <f t="shared" si="101"/>
        <v>D11A</v>
      </c>
      <c r="I422" s="101" t="str">
        <f t="shared" si="102"/>
        <v>D13E</v>
      </c>
      <c r="J422" s="164"/>
      <c r="K422" s="164"/>
      <c r="L422" s="164"/>
      <c r="M422" s="164"/>
      <c r="N422" s="103" t="s">
        <v>41</v>
      </c>
      <c r="O422" s="105">
        <v>1</v>
      </c>
      <c r="P422" s="104">
        <f t="shared" si="86"/>
        <v>1919.03</v>
      </c>
      <c r="Q422" s="166"/>
      <c r="R422" s="168"/>
      <c r="W422" s="54" t="str">
        <f t="shared" si="87"/>
        <v>mkckdvol -dev IBM.2107-75KYB61 -extpool P1 -cap 65520 -eam rotateexts -sam ese -name ckd_KYB61_#h D11A-D13E</v>
      </c>
    </row>
    <row r="423" spans="1:23" x14ac:dyDescent="0.2">
      <c r="A423" s="99" t="s">
        <v>15</v>
      </c>
      <c r="B423" s="99" t="s">
        <v>25</v>
      </c>
      <c r="C423" s="100" t="s">
        <v>26</v>
      </c>
      <c r="D423" s="101">
        <v>65</v>
      </c>
      <c r="E423" s="159"/>
      <c r="F423" s="161"/>
      <c r="G423" s="102" t="str">
        <f t="shared" si="94"/>
        <v>D13F-D17F</v>
      </c>
      <c r="H423" s="101" t="str">
        <f t="shared" si="101"/>
        <v>D13F</v>
      </c>
      <c r="I423" s="101" t="str">
        <f t="shared" si="102"/>
        <v>D17F</v>
      </c>
      <c r="J423" s="164"/>
      <c r="K423" s="164"/>
      <c r="L423" s="164"/>
      <c r="M423" s="164"/>
      <c r="N423" s="103" t="s">
        <v>41</v>
      </c>
      <c r="O423" s="105">
        <v>1</v>
      </c>
      <c r="P423" s="104">
        <f t="shared" si="86"/>
        <v>1685.63</v>
      </c>
      <c r="Q423" s="166"/>
      <c r="R423" s="168"/>
      <c r="W423" s="54" t="str">
        <f t="shared" si="87"/>
        <v>mkckdvol -dev IBM.2107-75KYB61 -extpool P1 -cap 32760 -eam rotateexts -sam ese -name ckd_KYB61_#h D13F-D17F</v>
      </c>
    </row>
    <row r="424" spans="1:23" x14ac:dyDescent="0.2">
      <c r="A424" s="99" t="s">
        <v>15</v>
      </c>
      <c r="B424" s="99" t="s">
        <v>27</v>
      </c>
      <c r="C424" s="100" t="s">
        <v>28</v>
      </c>
      <c r="D424" s="101">
        <v>20</v>
      </c>
      <c r="E424" s="159"/>
      <c r="F424" s="161"/>
      <c r="G424" s="102" t="str">
        <f t="shared" si="94"/>
        <v>D180-D193</v>
      </c>
      <c r="H424" s="101" t="str">
        <f t="shared" si="101"/>
        <v>D180</v>
      </c>
      <c r="I424" s="101" t="str">
        <f t="shared" si="102"/>
        <v>D193</v>
      </c>
      <c r="J424" s="164"/>
      <c r="K424" s="164"/>
      <c r="L424" s="164"/>
      <c r="M424" s="164"/>
      <c r="N424" s="103" t="s">
        <v>41</v>
      </c>
      <c r="O424" s="105">
        <v>1</v>
      </c>
      <c r="P424" s="104">
        <f t="shared" si="86"/>
        <v>52.86</v>
      </c>
      <c r="Q424" s="166"/>
      <c r="R424" s="168"/>
      <c r="W424" s="54" t="str">
        <f t="shared" si="87"/>
        <v>mkckdvol -dev IBM.2107-75KYB61 -extpool P1 -cap 3339 -eam rotateexts -sam ese -name ckd_KYB61_#h D180-D193</v>
      </c>
    </row>
    <row r="425" spans="1:23" x14ac:dyDescent="0.2">
      <c r="A425" s="99" t="s">
        <v>15</v>
      </c>
      <c r="B425" s="99" t="s">
        <v>23</v>
      </c>
      <c r="C425" s="100" t="s">
        <v>24</v>
      </c>
      <c r="D425" s="101">
        <v>39</v>
      </c>
      <c r="E425" s="159"/>
      <c r="F425" s="161"/>
      <c r="G425" s="102" t="str">
        <f t="shared" si="94"/>
        <v>D194-D1BA</v>
      </c>
      <c r="H425" s="101" t="str">
        <f t="shared" si="101"/>
        <v>D194</v>
      </c>
      <c r="I425" s="101" t="str">
        <f t="shared" si="102"/>
        <v>D1BA</v>
      </c>
      <c r="J425" s="164"/>
      <c r="K425" s="164"/>
      <c r="L425" s="164"/>
      <c r="M425" s="164"/>
      <c r="N425" s="103" t="s">
        <v>41</v>
      </c>
      <c r="O425" s="105">
        <v>1</v>
      </c>
      <c r="P425" s="104">
        <f t="shared" si="86"/>
        <v>2022.76</v>
      </c>
      <c r="Q425" s="166"/>
      <c r="R425" s="168"/>
      <c r="W425" s="54" t="str">
        <f t="shared" si="87"/>
        <v>mkckdvol -dev IBM.2107-75KYB61 -extpool P1 -cap 65520 -eam rotateexts -sam ese -name ckd_KYB61_#h D194-D1BA</v>
      </c>
    </row>
    <row r="426" spans="1:23" x14ac:dyDescent="0.2">
      <c r="A426" s="99" t="s">
        <v>15</v>
      </c>
      <c r="B426" s="99" t="s">
        <v>29</v>
      </c>
      <c r="C426" s="100" t="s">
        <v>30</v>
      </c>
      <c r="D426" s="101">
        <v>3</v>
      </c>
      <c r="E426" s="159"/>
      <c r="F426" s="161"/>
      <c r="G426" s="102" t="str">
        <f t="shared" si="94"/>
        <v>D1BB-D1BD</v>
      </c>
      <c r="H426" s="101" t="str">
        <f t="shared" si="101"/>
        <v>D1BB</v>
      </c>
      <c r="I426" s="101" t="str">
        <f t="shared" si="102"/>
        <v>D1BD</v>
      </c>
      <c r="J426" s="164"/>
      <c r="K426" s="164"/>
      <c r="L426" s="164"/>
      <c r="M426" s="164"/>
      <c r="N426" s="103" t="s">
        <v>41</v>
      </c>
      <c r="O426" s="105">
        <v>1</v>
      </c>
      <c r="P426" s="104">
        <f t="shared" si="86"/>
        <v>623.78</v>
      </c>
      <c r="Q426" s="166"/>
      <c r="R426" s="168"/>
      <c r="W426" s="54" t="str">
        <f t="shared" si="87"/>
        <v>mkckdvol -dev IBM.2107-75KYB61 -extpool P1 -cap 262668 -eam rotateexts -sam ese -name ckd_KYB61_#h D1BB-D1BD</v>
      </c>
    </row>
    <row r="427" spans="1:23" x14ac:dyDescent="0.2">
      <c r="A427" s="99" t="s">
        <v>15</v>
      </c>
      <c r="B427" s="99" t="s">
        <v>23</v>
      </c>
      <c r="C427" s="100" t="s">
        <v>24</v>
      </c>
      <c r="D427" s="101">
        <v>12</v>
      </c>
      <c r="E427" s="159"/>
      <c r="F427" s="161"/>
      <c r="G427" s="102" t="str">
        <f t="shared" si="94"/>
        <v>D1BE-D1C9</v>
      </c>
      <c r="H427" s="101" t="str">
        <f t="shared" si="101"/>
        <v>D1BE</v>
      </c>
      <c r="I427" s="101" t="str">
        <f t="shared" si="102"/>
        <v>D1C9</v>
      </c>
      <c r="J427" s="164"/>
      <c r="K427" s="164"/>
      <c r="L427" s="164"/>
      <c r="M427" s="164"/>
      <c r="N427" s="103" t="s">
        <v>41</v>
      </c>
      <c r="O427" s="105">
        <v>1</v>
      </c>
      <c r="P427" s="104">
        <f t="shared" ref="P427:P497" si="103">ROUND((C427*D427*GiBcyl),2)</f>
        <v>622.39</v>
      </c>
      <c r="Q427" s="166"/>
      <c r="R427" s="168"/>
      <c r="W427" s="54" t="str">
        <f t="shared" ref="W427:W497" si="104">CONCATENATE("mkckdvol -dev IBM.2107-75",$S$1," -extpool P",O427," -cap ",C427," -eam rotateexts -sam ese -name ckd_",$S$1,"_#h ",G427)</f>
        <v>mkckdvol -dev IBM.2107-75KYB61 -extpool P1 -cap 65520 -eam rotateexts -sam ese -name ckd_KYB61_#h D1BE-D1C9</v>
      </c>
    </row>
    <row r="428" spans="1:23" x14ac:dyDescent="0.2">
      <c r="A428" s="99" t="s">
        <v>15</v>
      </c>
      <c r="B428" s="99" t="s">
        <v>29</v>
      </c>
      <c r="C428" s="100" t="s">
        <v>30</v>
      </c>
      <c r="D428" s="101">
        <v>3</v>
      </c>
      <c r="E428" s="159"/>
      <c r="F428" s="161"/>
      <c r="G428" s="102" t="str">
        <f t="shared" si="94"/>
        <v>D1CA-D1CC</v>
      </c>
      <c r="H428" s="101" t="str">
        <f t="shared" si="101"/>
        <v>D1CA</v>
      </c>
      <c r="I428" s="101" t="str">
        <f t="shared" si="102"/>
        <v>D1CC</v>
      </c>
      <c r="J428" s="164"/>
      <c r="K428" s="164"/>
      <c r="L428" s="164"/>
      <c r="M428" s="164"/>
      <c r="N428" s="103" t="s">
        <v>41</v>
      </c>
      <c r="O428" s="105">
        <v>1</v>
      </c>
      <c r="P428" s="104">
        <f t="shared" si="103"/>
        <v>623.78</v>
      </c>
      <c r="Q428" s="166"/>
      <c r="R428" s="168"/>
      <c r="W428" s="54" t="str">
        <f t="shared" si="104"/>
        <v>mkckdvol -dev IBM.2107-75KYB61 -extpool P1 -cap 262668 -eam rotateexts -sam ese -name ckd_KYB61_#h D1CA-D1CC</v>
      </c>
    </row>
    <row r="429" spans="1:23" s="25" customFormat="1" ht="12.75" customHeight="1" x14ac:dyDescent="0.2">
      <c r="A429" s="26" t="s">
        <v>15</v>
      </c>
      <c r="B429" s="26" t="s">
        <v>23</v>
      </c>
      <c r="C429" s="27" t="s">
        <v>24</v>
      </c>
      <c r="D429" s="28">
        <v>17</v>
      </c>
      <c r="E429" s="124"/>
      <c r="F429" s="30"/>
      <c r="G429" s="31" t="str">
        <f t="shared" si="94"/>
        <v>D1CD-D1DD</v>
      </c>
      <c r="H429" s="32" t="str">
        <f t="shared" si="101"/>
        <v>D1CD</v>
      </c>
      <c r="I429" s="32" t="str">
        <f t="shared" si="102"/>
        <v>D1DD</v>
      </c>
      <c r="J429" s="31"/>
      <c r="K429" s="33"/>
      <c r="L429" s="34"/>
      <c r="M429" s="33"/>
      <c r="N429" s="31" t="s">
        <v>41</v>
      </c>
      <c r="O429" s="35">
        <v>1</v>
      </c>
      <c r="P429" s="36">
        <f t="shared" si="103"/>
        <v>881.72</v>
      </c>
      <c r="Q429" s="37"/>
      <c r="R429" s="38"/>
      <c r="W429" s="25" t="str">
        <f t="shared" si="104"/>
        <v>mkckdvol -dev IBM.2107-75KYB61 -extpool P1 -cap 65520 -eam rotateexts -sam ese -name ckd_KYB61_#h D1CD-D1DD</v>
      </c>
    </row>
    <row r="430" spans="1:23" x14ac:dyDescent="0.2">
      <c r="A430" s="99" t="s">
        <v>15</v>
      </c>
      <c r="B430" s="99" t="s">
        <v>16</v>
      </c>
      <c r="C430" s="100" t="s">
        <v>17</v>
      </c>
      <c r="D430" s="101">
        <v>1</v>
      </c>
      <c r="E430" s="132">
        <v>222</v>
      </c>
      <c r="F430" s="160" t="str">
        <f>DEC2HEX(HEX2DEC(F420)+1)</f>
        <v>D2</v>
      </c>
      <c r="G430" s="102" t="str">
        <f t="shared" si="94"/>
        <v>D200-D200</v>
      </c>
      <c r="H430" s="101" t="str">
        <f>DEC2HEX(HEX2DEC(H420)+256)</f>
        <v>D200</v>
      </c>
      <c r="I430" s="101" t="str">
        <f>DEC2HEX(HEX2DEC(I420)+256)</f>
        <v>D200</v>
      </c>
      <c r="J430" s="162" t="str">
        <f>DEC2HEX(HEX2DEC(J420)+256)</f>
        <v>D2E0</v>
      </c>
      <c r="K430" s="162" t="str">
        <f>DEC2HEX(HEX2DEC(K420)+256)</f>
        <v>D2FF</v>
      </c>
      <c r="L430" s="162">
        <f>(HEX2DEC(K430)-HEX2DEC(J430))+1</f>
        <v>32</v>
      </c>
      <c r="M430" s="162" t="str">
        <f>DEC2HEX(HEX2DEC(M420)+256)</f>
        <v>D20E</v>
      </c>
      <c r="N430" s="103" t="s">
        <v>41</v>
      </c>
      <c r="O430" s="102" t="s">
        <v>22</v>
      </c>
      <c r="P430" s="104">
        <f t="shared" si="103"/>
        <v>0.88</v>
      </c>
      <c r="Q430" s="165">
        <f>SUM(P430:P438)</f>
        <v>7749.35</v>
      </c>
      <c r="R430" s="167" t="s">
        <v>136</v>
      </c>
      <c r="W430" s="54" t="str">
        <f t="shared" si="104"/>
        <v>mkckdvol -dev IBM.2107-75KYB61 -extpool P0 -cap 1113 -eam rotateexts -sam ese -name ckd_KYB61_#h D200-D200</v>
      </c>
    </row>
    <row r="431" spans="1:23" x14ac:dyDescent="0.2">
      <c r="A431" s="99" t="s">
        <v>15</v>
      </c>
      <c r="B431" s="99" t="s">
        <v>18</v>
      </c>
      <c r="C431" s="100" t="s">
        <v>19</v>
      </c>
      <c r="D431" s="101">
        <v>25</v>
      </c>
      <c r="E431" s="159"/>
      <c r="F431" s="161"/>
      <c r="G431" s="102" t="str">
        <f t="shared" si="94"/>
        <v>D201-D219</v>
      </c>
      <c r="H431" s="101" t="str">
        <f t="shared" ref="H431:H439" si="105">DEC2HEX(HEX2DEC(I430)+1)</f>
        <v>D201</v>
      </c>
      <c r="I431" s="101" t="str">
        <f t="shared" ref="I431:I439" si="106">DEC2HEX(HEX2DEC(H431)+D431-1)</f>
        <v>D219</v>
      </c>
      <c r="J431" s="164"/>
      <c r="K431" s="164"/>
      <c r="L431" s="164"/>
      <c r="M431" s="164"/>
      <c r="N431" s="103" t="s">
        <v>41</v>
      </c>
      <c r="O431" s="105">
        <v>0</v>
      </c>
      <c r="P431" s="104">
        <f t="shared" si="103"/>
        <v>198.24</v>
      </c>
      <c r="Q431" s="166"/>
      <c r="R431" s="168"/>
      <c r="W431" s="54" t="str">
        <f t="shared" si="104"/>
        <v>mkckdvol -dev IBM.2107-75KYB61 -extpool P0 -cap 10017 -eam rotateexts -sam ese -name ckd_KYB61_#h D201-D219</v>
      </c>
    </row>
    <row r="432" spans="1:23" x14ac:dyDescent="0.2">
      <c r="A432" s="99" t="s">
        <v>15</v>
      </c>
      <c r="B432" s="99" t="s">
        <v>23</v>
      </c>
      <c r="C432" s="100" t="s">
        <v>24</v>
      </c>
      <c r="D432" s="101">
        <v>37</v>
      </c>
      <c r="E432" s="159"/>
      <c r="F432" s="161"/>
      <c r="G432" s="102" t="str">
        <f t="shared" si="94"/>
        <v>D21A-D23E</v>
      </c>
      <c r="H432" s="101" t="str">
        <f t="shared" si="105"/>
        <v>D21A</v>
      </c>
      <c r="I432" s="101" t="str">
        <f t="shared" si="106"/>
        <v>D23E</v>
      </c>
      <c r="J432" s="164"/>
      <c r="K432" s="164"/>
      <c r="L432" s="164"/>
      <c r="M432" s="164"/>
      <c r="N432" s="103" t="s">
        <v>41</v>
      </c>
      <c r="O432" s="105">
        <v>0</v>
      </c>
      <c r="P432" s="104">
        <f t="shared" si="103"/>
        <v>1919.03</v>
      </c>
      <c r="Q432" s="166"/>
      <c r="R432" s="168"/>
      <c r="W432" s="54" t="str">
        <f t="shared" si="104"/>
        <v>mkckdvol -dev IBM.2107-75KYB61 -extpool P0 -cap 65520 -eam rotateexts -sam ese -name ckd_KYB61_#h D21A-D23E</v>
      </c>
    </row>
    <row r="433" spans="1:23" x14ac:dyDescent="0.2">
      <c r="A433" s="99" t="s">
        <v>15</v>
      </c>
      <c r="B433" s="99" t="s">
        <v>25</v>
      </c>
      <c r="C433" s="100" t="s">
        <v>26</v>
      </c>
      <c r="D433" s="101">
        <v>65</v>
      </c>
      <c r="E433" s="159"/>
      <c r="F433" s="161"/>
      <c r="G433" s="102" t="str">
        <f t="shared" si="94"/>
        <v>D23F-D27F</v>
      </c>
      <c r="H433" s="101" t="str">
        <f t="shared" si="105"/>
        <v>D23F</v>
      </c>
      <c r="I433" s="101" t="str">
        <f t="shared" si="106"/>
        <v>D27F</v>
      </c>
      <c r="J433" s="164"/>
      <c r="K433" s="164"/>
      <c r="L433" s="164"/>
      <c r="M433" s="164"/>
      <c r="N433" s="103" t="s">
        <v>41</v>
      </c>
      <c r="O433" s="105">
        <v>0</v>
      </c>
      <c r="P433" s="104">
        <f t="shared" si="103"/>
        <v>1685.63</v>
      </c>
      <c r="Q433" s="166"/>
      <c r="R433" s="168"/>
      <c r="W433" s="54" t="str">
        <f t="shared" si="104"/>
        <v>mkckdvol -dev IBM.2107-75KYB61 -extpool P0 -cap 32760 -eam rotateexts -sam ese -name ckd_KYB61_#h D23F-D27F</v>
      </c>
    </row>
    <row r="434" spans="1:23" x14ac:dyDescent="0.2">
      <c r="A434" s="99" t="s">
        <v>15</v>
      </c>
      <c r="B434" s="99" t="s">
        <v>27</v>
      </c>
      <c r="C434" s="100" t="s">
        <v>28</v>
      </c>
      <c r="D434" s="101">
        <v>20</v>
      </c>
      <c r="E434" s="159"/>
      <c r="F434" s="161"/>
      <c r="G434" s="102" t="str">
        <f t="shared" si="94"/>
        <v>D280-D293</v>
      </c>
      <c r="H434" s="101" t="str">
        <f t="shared" si="105"/>
        <v>D280</v>
      </c>
      <c r="I434" s="101" t="str">
        <f t="shared" si="106"/>
        <v>D293</v>
      </c>
      <c r="J434" s="164"/>
      <c r="K434" s="164"/>
      <c r="L434" s="164"/>
      <c r="M434" s="164"/>
      <c r="N434" s="103" t="s">
        <v>41</v>
      </c>
      <c r="O434" s="105">
        <v>0</v>
      </c>
      <c r="P434" s="104">
        <f t="shared" si="103"/>
        <v>52.86</v>
      </c>
      <c r="Q434" s="166"/>
      <c r="R434" s="168"/>
      <c r="W434" s="54" t="str">
        <f t="shared" si="104"/>
        <v>mkckdvol -dev IBM.2107-75KYB61 -extpool P0 -cap 3339 -eam rotateexts -sam ese -name ckd_KYB61_#h D280-D293</v>
      </c>
    </row>
    <row r="435" spans="1:23" x14ac:dyDescent="0.2">
      <c r="A435" s="99" t="s">
        <v>15</v>
      </c>
      <c r="B435" s="99" t="s">
        <v>23</v>
      </c>
      <c r="C435" s="100" t="s">
        <v>24</v>
      </c>
      <c r="D435" s="101">
        <v>39</v>
      </c>
      <c r="E435" s="159"/>
      <c r="F435" s="161"/>
      <c r="G435" s="102" t="str">
        <f t="shared" si="94"/>
        <v>D294-D2BA</v>
      </c>
      <c r="H435" s="101" t="str">
        <f t="shared" si="105"/>
        <v>D294</v>
      </c>
      <c r="I435" s="101" t="str">
        <f t="shared" si="106"/>
        <v>D2BA</v>
      </c>
      <c r="J435" s="164"/>
      <c r="K435" s="164"/>
      <c r="L435" s="164"/>
      <c r="M435" s="164"/>
      <c r="N435" s="103" t="s">
        <v>41</v>
      </c>
      <c r="O435" s="105">
        <v>0</v>
      </c>
      <c r="P435" s="104">
        <f t="shared" si="103"/>
        <v>2022.76</v>
      </c>
      <c r="Q435" s="166"/>
      <c r="R435" s="168"/>
      <c r="W435" s="54" t="str">
        <f t="shared" si="104"/>
        <v>mkckdvol -dev IBM.2107-75KYB61 -extpool P0 -cap 65520 -eam rotateexts -sam ese -name ckd_KYB61_#h D294-D2BA</v>
      </c>
    </row>
    <row r="436" spans="1:23" x14ac:dyDescent="0.2">
      <c r="A436" s="99" t="s">
        <v>15</v>
      </c>
      <c r="B436" s="99" t="s">
        <v>29</v>
      </c>
      <c r="C436" s="100" t="s">
        <v>30</v>
      </c>
      <c r="D436" s="101">
        <v>3</v>
      </c>
      <c r="E436" s="159"/>
      <c r="F436" s="161"/>
      <c r="G436" s="102" t="str">
        <f t="shared" si="94"/>
        <v>D2BB-D2BD</v>
      </c>
      <c r="H436" s="101" t="str">
        <f t="shared" si="105"/>
        <v>D2BB</v>
      </c>
      <c r="I436" s="101" t="str">
        <f t="shared" si="106"/>
        <v>D2BD</v>
      </c>
      <c r="J436" s="164"/>
      <c r="K436" s="164"/>
      <c r="L436" s="164"/>
      <c r="M436" s="164"/>
      <c r="N436" s="103" t="s">
        <v>41</v>
      </c>
      <c r="O436" s="105">
        <v>0</v>
      </c>
      <c r="P436" s="104">
        <f t="shared" si="103"/>
        <v>623.78</v>
      </c>
      <c r="Q436" s="166"/>
      <c r="R436" s="168"/>
      <c r="W436" s="54" t="str">
        <f t="shared" si="104"/>
        <v>mkckdvol -dev IBM.2107-75KYB61 -extpool P0 -cap 262668 -eam rotateexts -sam ese -name ckd_KYB61_#h D2BB-D2BD</v>
      </c>
    </row>
    <row r="437" spans="1:23" x14ac:dyDescent="0.2">
      <c r="A437" s="99" t="s">
        <v>15</v>
      </c>
      <c r="B437" s="99" t="s">
        <v>23</v>
      </c>
      <c r="C437" s="100" t="s">
        <v>24</v>
      </c>
      <c r="D437" s="101">
        <v>12</v>
      </c>
      <c r="E437" s="159"/>
      <c r="F437" s="161"/>
      <c r="G437" s="102" t="str">
        <f t="shared" si="94"/>
        <v>D2BE-D2C9</v>
      </c>
      <c r="H437" s="101" t="str">
        <f t="shared" si="105"/>
        <v>D2BE</v>
      </c>
      <c r="I437" s="101" t="str">
        <f t="shared" si="106"/>
        <v>D2C9</v>
      </c>
      <c r="J437" s="164"/>
      <c r="K437" s="164"/>
      <c r="L437" s="164"/>
      <c r="M437" s="164"/>
      <c r="N437" s="103" t="s">
        <v>41</v>
      </c>
      <c r="O437" s="105">
        <v>0</v>
      </c>
      <c r="P437" s="104">
        <f t="shared" si="103"/>
        <v>622.39</v>
      </c>
      <c r="Q437" s="166"/>
      <c r="R437" s="168"/>
      <c r="W437" s="54" t="str">
        <f t="shared" si="104"/>
        <v>mkckdvol -dev IBM.2107-75KYB61 -extpool P0 -cap 65520 -eam rotateexts -sam ese -name ckd_KYB61_#h D2BE-D2C9</v>
      </c>
    </row>
    <row r="438" spans="1:23" x14ac:dyDescent="0.2">
      <c r="A438" s="99" t="s">
        <v>15</v>
      </c>
      <c r="B438" s="99" t="s">
        <v>29</v>
      </c>
      <c r="C438" s="100" t="s">
        <v>30</v>
      </c>
      <c r="D438" s="101">
        <v>3</v>
      </c>
      <c r="E438" s="159"/>
      <c r="F438" s="161"/>
      <c r="G438" s="102" t="str">
        <f t="shared" si="94"/>
        <v>D2CA-D2CC</v>
      </c>
      <c r="H438" s="101" t="str">
        <f t="shared" si="105"/>
        <v>D2CA</v>
      </c>
      <c r="I438" s="101" t="str">
        <f t="shared" si="106"/>
        <v>D2CC</v>
      </c>
      <c r="J438" s="164"/>
      <c r="K438" s="164"/>
      <c r="L438" s="164"/>
      <c r="M438" s="164"/>
      <c r="N438" s="103" t="s">
        <v>41</v>
      </c>
      <c r="O438" s="105">
        <v>0</v>
      </c>
      <c r="P438" s="104">
        <f t="shared" si="103"/>
        <v>623.78</v>
      </c>
      <c r="Q438" s="166"/>
      <c r="R438" s="168"/>
      <c r="W438" s="54" t="str">
        <f t="shared" si="104"/>
        <v>mkckdvol -dev IBM.2107-75KYB61 -extpool P0 -cap 262668 -eam rotateexts -sam ese -name ckd_KYB61_#h D2CA-D2CC</v>
      </c>
    </row>
    <row r="439" spans="1:23" s="25" customFormat="1" ht="12.75" customHeight="1" x14ac:dyDescent="0.2">
      <c r="A439" s="26" t="s">
        <v>15</v>
      </c>
      <c r="B439" s="26" t="s">
        <v>23</v>
      </c>
      <c r="C439" s="27" t="s">
        <v>24</v>
      </c>
      <c r="D439" s="28">
        <v>17</v>
      </c>
      <c r="E439" s="124"/>
      <c r="F439" s="30"/>
      <c r="G439" s="31" t="str">
        <f t="shared" si="94"/>
        <v>D2CD-D2DD</v>
      </c>
      <c r="H439" s="32" t="str">
        <f t="shared" si="105"/>
        <v>D2CD</v>
      </c>
      <c r="I439" s="32" t="str">
        <f t="shared" si="106"/>
        <v>D2DD</v>
      </c>
      <c r="J439" s="31"/>
      <c r="K439" s="33"/>
      <c r="L439" s="34"/>
      <c r="M439" s="33"/>
      <c r="N439" s="31" t="s">
        <v>41</v>
      </c>
      <c r="O439" s="35">
        <v>0</v>
      </c>
      <c r="P439" s="36">
        <f t="shared" si="103"/>
        <v>881.72</v>
      </c>
      <c r="Q439" s="37"/>
      <c r="R439" s="38"/>
      <c r="W439" s="25" t="str">
        <f t="shared" si="104"/>
        <v>mkckdvol -dev IBM.2107-75KYB61 -extpool P0 -cap 65520 -eam rotateexts -sam ese -name ckd_KYB61_#h D2CD-D2DD</v>
      </c>
    </row>
    <row r="440" spans="1:23" x14ac:dyDescent="0.2">
      <c r="A440" s="99" t="s">
        <v>15</v>
      </c>
      <c r="B440" s="99" t="s">
        <v>16</v>
      </c>
      <c r="C440" s="100" t="s">
        <v>17</v>
      </c>
      <c r="D440" s="101">
        <v>1</v>
      </c>
      <c r="E440" s="132">
        <v>222</v>
      </c>
      <c r="F440" s="160" t="str">
        <f>DEC2HEX(HEX2DEC(F430)+1)</f>
        <v>D3</v>
      </c>
      <c r="G440" s="102" t="str">
        <f t="shared" si="94"/>
        <v>D300-D300</v>
      </c>
      <c r="H440" s="101" t="str">
        <f>DEC2HEX(HEX2DEC(H430)+256)</f>
        <v>D300</v>
      </c>
      <c r="I440" s="101" t="str">
        <f>DEC2HEX(HEX2DEC(I430)+256)</f>
        <v>D300</v>
      </c>
      <c r="J440" s="162" t="str">
        <f>DEC2HEX(HEX2DEC(J430)+256)</f>
        <v>D3E0</v>
      </c>
      <c r="K440" s="162" t="str">
        <f>DEC2HEX(HEX2DEC(K430)+256)</f>
        <v>D3FF</v>
      </c>
      <c r="L440" s="162">
        <f>(HEX2DEC(K440)-HEX2DEC(J440))+1</f>
        <v>32</v>
      </c>
      <c r="M440" s="162" t="str">
        <f>DEC2HEX(HEX2DEC(M430)+256)</f>
        <v>D30E</v>
      </c>
      <c r="N440" s="103" t="s">
        <v>41</v>
      </c>
      <c r="O440" s="102" t="s">
        <v>16</v>
      </c>
      <c r="P440" s="104">
        <f t="shared" si="103"/>
        <v>0.88</v>
      </c>
      <c r="Q440" s="165">
        <f>SUM(P440:P448)</f>
        <v>7749.35</v>
      </c>
      <c r="R440" s="167" t="s">
        <v>136</v>
      </c>
      <c r="W440" s="54" t="str">
        <f t="shared" si="104"/>
        <v>mkckdvol -dev IBM.2107-75KYB61 -extpool P1 -cap 1113 -eam rotateexts -sam ese -name ckd_KYB61_#h D300-D300</v>
      </c>
    </row>
    <row r="441" spans="1:23" x14ac:dyDescent="0.2">
      <c r="A441" s="99" t="s">
        <v>15</v>
      </c>
      <c r="B441" s="99" t="s">
        <v>18</v>
      </c>
      <c r="C441" s="100" t="s">
        <v>19</v>
      </c>
      <c r="D441" s="101">
        <v>25</v>
      </c>
      <c r="E441" s="159"/>
      <c r="F441" s="161"/>
      <c r="G441" s="102" t="str">
        <f t="shared" si="94"/>
        <v>D301-D319</v>
      </c>
      <c r="H441" s="101" t="str">
        <f t="shared" ref="H441:H449" si="107">DEC2HEX(HEX2DEC(I440)+1)</f>
        <v>D301</v>
      </c>
      <c r="I441" s="101" t="str">
        <f t="shared" ref="I441:I449" si="108">DEC2HEX(HEX2DEC(H441)+D441-1)</f>
        <v>D319</v>
      </c>
      <c r="J441" s="164"/>
      <c r="K441" s="164"/>
      <c r="L441" s="164"/>
      <c r="M441" s="164"/>
      <c r="N441" s="103" t="s">
        <v>41</v>
      </c>
      <c r="O441" s="105">
        <v>1</v>
      </c>
      <c r="P441" s="104">
        <f t="shared" si="103"/>
        <v>198.24</v>
      </c>
      <c r="Q441" s="166"/>
      <c r="R441" s="168"/>
      <c r="W441" s="54" t="str">
        <f t="shared" si="104"/>
        <v>mkckdvol -dev IBM.2107-75KYB61 -extpool P1 -cap 10017 -eam rotateexts -sam ese -name ckd_KYB61_#h D301-D319</v>
      </c>
    </row>
    <row r="442" spans="1:23" x14ac:dyDescent="0.2">
      <c r="A442" s="99" t="s">
        <v>15</v>
      </c>
      <c r="B442" s="99" t="s">
        <v>23</v>
      </c>
      <c r="C442" s="100" t="s">
        <v>24</v>
      </c>
      <c r="D442" s="101">
        <v>37</v>
      </c>
      <c r="E442" s="159"/>
      <c r="F442" s="161"/>
      <c r="G442" s="102" t="str">
        <f t="shared" si="94"/>
        <v>D31A-D33E</v>
      </c>
      <c r="H442" s="101" t="str">
        <f t="shared" si="107"/>
        <v>D31A</v>
      </c>
      <c r="I442" s="101" t="str">
        <f t="shared" si="108"/>
        <v>D33E</v>
      </c>
      <c r="J442" s="164"/>
      <c r="K442" s="164"/>
      <c r="L442" s="164"/>
      <c r="M442" s="164"/>
      <c r="N442" s="103" t="s">
        <v>41</v>
      </c>
      <c r="O442" s="105">
        <v>1</v>
      </c>
      <c r="P442" s="104">
        <f t="shared" si="103"/>
        <v>1919.03</v>
      </c>
      <c r="Q442" s="166"/>
      <c r="R442" s="168"/>
      <c r="W442" s="54" t="str">
        <f t="shared" si="104"/>
        <v>mkckdvol -dev IBM.2107-75KYB61 -extpool P1 -cap 65520 -eam rotateexts -sam ese -name ckd_KYB61_#h D31A-D33E</v>
      </c>
    </row>
    <row r="443" spans="1:23" x14ac:dyDescent="0.2">
      <c r="A443" s="99" t="s">
        <v>15</v>
      </c>
      <c r="B443" s="99" t="s">
        <v>25</v>
      </c>
      <c r="C443" s="100" t="s">
        <v>26</v>
      </c>
      <c r="D443" s="101">
        <v>65</v>
      </c>
      <c r="E443" s="159"/>
      <c r="F443" s="161"/>
      <c r="G443" s="102" t="str">
        <f t="shared" si="94"/>
        <v>D33F-D37F</v>
      </c>
      <c r="H443" s="101" t="str">
        <f t="shared" si="107"/>
        <v>D33F</v>
      </c>
      <c r="I443" s="101" t="str">
        <f t="shared" si="108"/>
        <v>D37F</v>
      </c>
      <c r="J443" s="164"/>
      <c r="K443" s="164"/>
      <c r="L443" s="164"/>
      <c r="M443" s="164"/>
      <c r="N443" s="103" t="s">
        <v>41</v>
      </c>
      <c r="O443" s="105">
        <v>1</v>
      </c>
      <c r="P443" s="104">
        <f t="shared" si="103"/>
        <v>1685.63</v>
      </c>
      <c r="Q443" s="166"/>
      <c r="R443" s="168"/>
      <c r="W443" s="54" t="str">
        <f t="shared" si="104"/>
        <v>mkckdvol -dev IBM.2107-75KYB61 -extpool P1 -cap 32760 -eam rotateexts -sam ese -name ckd_KYB61_#h D33F-D37F</v>
      </c>
    </row>
    <row r="444" spans="1:23" x14ac:dyDescent="0.2">
      <c r="A444" s="99" t="s">
        <v>15</v>
      </c>
      <c r="B444" s="99" t="s">
        <v>27</v>
      </c>
      <c r="C444" s="100" t="s">
        <v>28</v>
      </c>
      <c r="D444" s="101">
        <v>20</v>
      </c>
      <c r="E444" s="159"/>
      <c r="F444" s="161"/>
      <c r="G444" s="102" t="str">
        <f t="shared" si="94"/>
        <v>D380-D393</v>
      </c>
      <c r="H444" s="101" t="str">
        <f t="shared" si="107"/>
        <v>D380</v>
      </c>
      <c r="I444" s="101" t="str">
        <f t="shared" si="108"/>
        <v>D393</v>
      </c>
      <c r="J444" s="164"/>
      <c r="K444" s="164"/>
      <c r="L444" s="164"/>
      <c r="M444" s="164"/>
      <c r="N444" s="103" t="s">
        <v>41</v>
      </c>
      <c r="O444" s="105">
        <v>1</v>
      </c>
      <c r="P444" s="104">
        <f t="shared" si="103"/>
        <v>52.86</v>
      </c>
      <c r="Q444" s="166"/>
      <c r="R444" s="168"/>
      <c r="W444" s="54" t="str">
        <f t="shared" si="104"/>
        <v>mkckdvol -dev IBM.2107-75KYB61 -extpool P1 -cap 3339 -eam rotateexts -sam ese -name ckd_KYB61_#h D380-D393</v>
      </c>
    </row>
    <row r="445" spans="1:23" x14ac:dyDescent="0.2">
      <c r="A445" s="99" t="s">
        <v>15</v>
      </c>
      <c r="B445" s="99" t="s">
        <v>23</v>
      </c>
      <c r="C445" s="100" t="s">
        <v>24</v>
      </c>
      <c r="D445" s="101">
        <v>39</v>
      </c>
      <c r="E445" s="159"/>
      <c r="F445" s="161"/>
      <c r="G445" s="102" t="str">
        <f t="shared" si="94"/>
        <v>D394-D3BA</v>
      </c>
      <c r="H445" s="101" t="str">
        <f t="shared" si="107"/>
        <v>D394</v>
      </c>
      <c r="I445" s="101" t="str">
        <f t="shared" si="108"/>
        <v>D3BA</v>
      </c>
      <c r="J445" s="164"/>
      <c r="K445" s="164"/>
      <c r="L445" s="164"/>
      <c r="M445" s="164"/>
      <c r="N445" s="103" t="s">
        <v>41</v>
      </c>
      <c r="O445" s="105">
        <v>1</v>
      </c>
      <c r="P445" s="104">
        <f t="shared" si="103"/>
        <v>2022.76</v>
      </c>
      <c r="Q445" s="166"/>
      <c r="R445" s="168"/>
      <c r="W445" s="54" t="str">
        <f t="shared" si="104"/>
        <v>mkckdvol -dev IBM.2107-75KYB61 -extpool P1 -cap 65520 -eam rotateexts -sam ese -name ckd_KYB61_#h D394-D3BA</v>
      </c>
    </row>
    <row r="446" spans="1:23" x14ac:dyDescent="0.2">
      <c r="A446" s="99" t="s">
        <v>15</v>
      </c>
      <c r="B446" s="99" t="s">
        <v>29</v>
      </c>
      <c r="C446" s="100" t="s">
        <v>30</v>
      </c>
      <c r="D446" s="101">
        <v>3</v>
      </c>
      <c r="E446" s="159"/>
      <c r="F446" s="161"/>
      <c r="G446" s="102" t="str">
        <f t="shared" si="94"/>
        <v>D3BB-D3BD</v>
      </c>
      <c r="H446" s="101" t="str">
        <f t="shared" si="107"/>
        <v>D3BB</v>
      </c>
      <c r="I446" s="101" t="str">
        <f t="shared" si="108"/>
        <v>D3BD</v>
      </c>
      <c r="J446" s="164"/>
      <c r="K446" s="164"/>
      <c r="L446" s="164"/>
      <c r="M446" s="164"/>
      <c r="N446" s="103" t="s">
        <v>41</v>
      </c>
      <c r="O446" s="105">
        <v>1</v>
      </c>
      <c r="P446" s="104">
        <f t="shared" si="103"/>
        <v>623.78</v>
      </c>
      <c r="Q446" s="166"/>
      <c r="R446" s="168"/>
      <c r="W446" s="54" t="str">
        <f t="shared" si="104"/>
        <v>mkckdvol -dev IBM.2107-75KYB61 -extpool P1 -cap 262668 -eam rotateexts -sam ese -name ckd_KYB61_#h D3BB-D3BD</v>
      </c>
    </row>
    <row r="447" spans="1:23" x14ac:dyDescent="0.2">
      <c r="A447" s="99" t="s">
        <v>15</v>
      </c>
      <c r="B447" s="99" t="s">
        <v>23</v>
      </c>
      <c r="C447" s="100" t="s">
        <v>24</v>
      </c>
      <c r="D447" s="101">
        <v>12</v>
      </c>
      <c r="E447" s="159"/>
      <c r="F447" s="161"/>
      <c r="G447" s="102" t="str">
        <f t="shared" si="94"/>
        <v>D3BE-D3C9</v>
      </c>
      <c r="H447" s="101" t="str">
        <f t="shared" si="107"/>
        <v>D3BE</v>
      </c>
      <c r="I447" s="101" t="str">
        <f t="shared" si="108"/>
        <v>D3C9</v>
      </c>
      <c r="J447" s="164"/>
      <c r="K447" s="164"/>
      <c r="L447" s="164"/>
      <c r="M447" s="164"/>
      <c r="N447" s="103" t="s">
        <v>41</v>
      </c>
      <c r="O447" s="105">
        <v>1</v>
      </c>
      <c r="P447" s="104">
        <f t="shared" si="103"/>
        <v>622.39</v>
      </c>
      <c r="Q447" s="166"/>
      <c r="R447" s="168"/>
      <c r="W447" s="54" t="str">
        <f t="shared" si="104"/>
        <v>mkckdvol -dev IBM.2107-75KYB61 -extpool P1 -cap 65520 -eam rotateexts -sam ese -name ckd_KYB61_#h D3BE-D3C9</v>
      </c>
    </row>
    <row r="448" spans="1:23" x14ac:dyDescent="0.2">
      <c r="A448" s="99" t="s">
        <v>15</v>
      </c>
      <c r="B448" s="99" t="s">
        <v>29</v>
      </c>
      <c r="C448" s="100" t="s">
        <v>30</v>
      </c>
      <c r="D448" s="101">
        <v>3</v>
      </c>
      <c r="E448" s="159"/>
      <c r="F448" s="161"/>
      <c r="G448" s="102" t="str">
        <f t="shared" si="94"/>
        <v>D3CA-D3CC</v>
      </c>
      <c r="H448" s="101" t="str">
        <f t="shared" si="107"/>
        <v>D3CA</v>
      </c>
      <c r="I448" s="101" t="str">
        <f t="shared" si="108"/>
        <v>D3CC</v>
      </c>
      <c r="J448" s="164"/>
      <c r="K448" s="164"/>
      <c r="L448" s="164"/>
      <c r="M448" s="164"/>
      <c r="N448" s="103" t="s">
        <v>41</v>
      </c>
      <c r="O448" s="105">
        <v>1</v>
      </c>
      <c r="P448" s="104">
        <f t="shared" si="103"/>
        <v>623.78</v>
      </c>
      <c r="Q448" s="166"/>
      <c r="R448" s="168"/>
      <c r="W448" s="54" t="str">
        <f t="shared" si="104"/>
        <v>mkckdvol -dev IBM.2107-75KYB61 -extpool P1 -cap 262668 -eam rotateexts -sam ese -name ckd_KYB61_#h D3CA-D3CC</v>
      </c>
    </row>
    <row r="449" spans="1:23" s="25" customFormat="1" ht="12.75" customHeight="1" x14ac:dyDescent="0.2">
      <c r="A449" s="26" t="s">
        <v>15</v>
      </c>
      <c r="B449" s="26" t="s">
        <v>23</v>
      </c>
      <c r="C449" s="27" t="s">
        <v>24</v>
      </c>
      <c r="D449" s="28">
        <v>17</v>
      </c>
      <c r="E449" s="124"/>
      <c r="F449" s="30"/>
      <c r="G449" s="31" t="str">
        <f t="shared" si="94"/>
        <v>D3CD-D3DD</v>
      </c>
      <c r="H449" s="32" t="str">
        <f t="shared" si="107"/>
        <v>D3CD</v>
      </c>
      <c r="I449" s="32" t="str">
        <f t="shared" si="108"/>
        <v>D3DD</v>
      </c>
      <c r="J449" s="31"/>
      <c r="K449" s="33"/>
      <c r="L449" s="34"/>
      <c r="M449" s="33"/>
      <c r="N449" s="31" t="s">
        <v>41</v>
      </c>
      <c r="O449" s="35">
        <v>1</v>
      </c>
      <c r="P449" s="36">
        <f t="shared" si="103"/>
        <v>881.72</v>
      </c>
      <c r="Q449" s="37"/>
      <c r="R449" s="38"/>
      <c r="W449" s="25" t="str">
        <f t="shared" si="104"/>
        <v>mkckdvol -dev IBM.2107-75KYB61 -extpool P1 -cap 65520 -eam rotateexts -sam ese -name ckd_KYB61_#h D3CD-D3DD</v>
      </c>
    </row>
    <row r="450" spans="1:23" x14ac:dyDescent="0.2">
      <c r="A450" s="99" t="s">
        <v>15</v>
      </c>
      <c r="B450" s="99" t="s">
        <v>16</v>
      </c>
      <c r="C450" s="100" t="s">
        <v>17</v>
      </c>
      <c r="D450" s="101">
        <v>1</v>
      </c>
      <c r="E450" s="132">
        <v>222</v>
      </c>
      <c r="F450" s="160" t="str">
        <f>DEC2HEX(HEX2DEC(F440)+1)</f>
        <v>D4</v>
      </c>
      <c r="G450" s="102" t="str">
        <f t="shared" ref="G450:G497" si="109">CONCATENATE(H450,"-",I450)</f>
        <v>D400-D400</v>
      </c>
      <c r="H450" s="101" t="str">
        <f>DEC2HEX(HEX2DEC(H440)+256)</f>
        <v>D400</v>
      </c>
      <c r="I450" s="101" t="str">
        <f>DEC2HEX(HEX2DEC(I440)+256)</f>
        <v>D400</v>
      </c>
      <c r="J450" s="162" t="str">
        <f>DEC2HEX(HEX2DEC(J440)+256)</f>
        <v>D4E0</v>
      </c>
      <c r="K450" s="162" t="str">
        <f>DEC2HEX(HEX2DEC(K440)+256)</f>
        <v>D4FF</v>
      </c>
      <c r="L450" s="162">
        <f>(HEX2DEC(K450)-HEX2DEC(J450))+1</f>
        <v>32</v>
      </c>
      <c r="M450" s="162" t="str">
        <f>DEC2HEX(HEX2DEC(M440)+256)</f>
        <v>D40E</v>
      </c>
      <c r="N450" s="103" t="s">
        <v>41</v>
      </c>
      <c r="O450" s="102" t="s">
        <v>22</v>
      </c>
      <c r="P450" s="104">
        <f t="shared" si="103"/>
        <v>0.88</v>
      </c>
      <c r="Q450" s="165">
        <f>SUM(P450:P458)</f>
        <v>7749.35</v>
      </c>
      <c r="R450" s="167" t="s">
        <v>136</v>
      </c>
      <c r="W450" s="54" t="str">
        <f t="shared" si="104"/>
        <v>mkckdvol -dev IBM.2107-75KYB61 -extpool P0 -cap 1113 -eam rotateexts -sam ese -name ckd_KYB61_#h D400-D400</v>
      </c>
    </row>
    <row r="451" spans="1:23" x14ac:dyDescent="0.2">
      <c r="A451" s="99" t="s">
        <v>15</v>
      </c>
      <c r="B451" s="99" t="s">
        <v>18</v>
      </c>
      <c r="C451" s="100" t="s">
        <v>19</v>
      </c>
      <c r="D451" s="101">
        <v>25</v>
      </c>
      <c r="E451" s="159"/>
      <c r="F451" s="161"/>
      <c r="G451" s="102" t="str">
        <f t="shared" si="109"/>
        <v>D401-D419</v>
      </c>
      <c r="H451" s="101" t="str">
        <f t="shared" ref="H451:H459" si="110">DEC2HEX(HEX2DEC(I450)+1)</f>
        <v>D401</v>
      </c>
      <c r="I451" s="101" t="str">
        <f t="shared" ref="I451:I459" si="111">DEC2HEX(HEX2DEC(H451)+D451-1)</f>
        <v>D419</v>
      </c>
      <c r="J451" s="164"/>
      <c r="K451" s="164"/>
      <c r="L451" s="164"/>
      <c r="M451" s="164"/>
      <c r="N451" s="103" t="s">
        <v>41</v>
      </c>
      <c r="O451" s="105">
        <v>0</v>
      </c>
      <c r="P451" s="104">
        <f t="shared" si="103"/>
        <v>198.24</v>
      </c>
      <c r="Q451" s="166"/>
      <c r="R451" s="168"/>
      <c r="W451" s="54" t="str">
        <f t="shared" si="104"/>
        <v>mkckdvol -dev IBM.2107-75KYB61 -extpool P0 -cap 10017 -eam rotateexts -sam ese -name ckd_KYB61_#h D401-D419</v>
      </c>
    </row>
    <row r="452" spans="1:23" x14ac:dyDescent="0.2">
      <c r="A452" s="99" t="s">
        <v>15</v>
      </c>
      <c r="B452" s="99" t="s">
        <v>23</v>
      </c>
      <c r="C452" s="100" t="s">
        <v>24</v>
      </c>
      <c r="D452" s="101">
        <v>37</v>
      </c>
      <c r="E452" s="159"/>
      <c r="F452" s="161"/>
      <c r="G452" s="102" t="str">
        <f t="shared" si="109"/>
        <v>D41A-D43E</v>
      </c>
      <c r="H452" s="101" t="str">
        <f t="shared" si="110"/>
        <v>D41A</v>
      </c>
      <c r="I452" s="101" t="str">
        <f t="shared" si="111"/>
        <v>D43E</v>
      </c>
      <c r="J452" s="164"/>
      <c r="K452" s="164"/>
      <c r="L452" s="164"/>
      <c r="M452" s="164"/>
      <c r="N452" s="103" t="s">
        <v>41</v>
      </c>
      <c r="O452" s="105">
        <v>0</v>
      </c>
      <c r="P452" s="104">
        <f t="shared" si="103"/>
        <v>1919.03</v>
      </c>
      <c r="Q452" s="166"/>
      <c r="R452" s="168"/>
      <c r="W452" s="54" t="str">
        <f t="shared" si="104"/>
        <v>mkckdvol -dev IBM.2107-75KYB61 -extpool P0 -cap 65520 -eam rotateexts -sam ese -name ckd_KYB61_#h D41A-D43E</v>
      </c>
    </row>
    <row r="453" spans="1:23" x14ac:dyDescent="0.2">
      <c r="A453" s="99" t="s">
        <v>15</v>
      </c>
      <c r="B453" s="99" t="s">
        <v>25</v>
      </c>
      <c r="C453" s="100" t="s">
        <v>26</v>
      </c>
      <c r="D453" s="101">
        <v>65</v>
      </c>
      <c r="E453" s="159"/>
      <c r="F453" s="161"/>
      <c r="G453" s="102" t="str">
        <f t="shared" si="109"/>
        <v>D43F-D47F</v>
      </c>
      <c r="H453" s="101" t="str">
        <f t="shared" si="110"/>
        <v>D43F</v>
      </c>
      <c r="I453" s="101" t="str">
        <f t="shared" si="111"/>
        <v>D47F</v>
      </c>
      <c r="J453" s="164"/>
      <c r="K453" s="164"/>
      <c r="L453" s="164"/>
      <c r="M453" s="164"/>
      <c r="N453" s="103" t="s">
        <v>41</v>
      </c>
      <c r="O453" s="105">
        <v>0</v>
      </c>
      <c r="P453" s="104">
        <f t="shared" si="103"/>
        <v>1685.63</v>
      </c>
      <c r="Q453" s="166"/>
      <c r="R453" s="168"/>
      <c r="W453" s="54" t="str">
        <f t="shared" si="104"/>
        <v>mkckdvol -dev IBM.2107-75KYB61 -extpool P0 -cap 32760 -eam rotateexts -sam ese -name ckd_KYB61_#h D43F-D47F</v>
      </c>
    </row>
    <row r="454" spans="1:23" x14ac:dyDescent="0.2">
      <c r="A454" s="99" t="s">
        <v>15</v>
      </c>
      <c r="B454" s="99" t="s">
        <v>27</v>
      </c>
      <c r="C454" s="100" t="s">
        <v>28</v>
      </c>
      <c r="D454" s="101">
        <v>20</v>
      </c>
      <c r="E454" s="159"/>
      <c r="F454" s="161"/>
      <c r="G454" s="102" t="str">
        <f t="shared" si="109"/>
        <v>D480-D493</v>
      </c>
      <c r="H454" s="101" t="str">
        <f t="shared" si="110"/>
        <v>D480</v>
      </c>
      <c r="I454" s="101" t="str">
        <f t="shared" si="111"/>
        <v>D493</v>
      </c>
      <c r="J454" s="164"/>
      <c r="K454" s="164"/>
      <c r="L454" s="164"/>
      <c r="M454" s="164"/>
      <c r="N454" s="103" t="s">
        <v>41</v>
      </c>
      <c r="O454" s="105">
        <v>0</v>
      </c>
      <c r="P454" s="104">
        <f t="shared" si="103"/>
        <v>52.86</v>
      </c>
      <c r="Q454" s="166"/>
      <c r="R454" s="168"/>
      <c r="W454" s="54" t="str">
        <f t="shared" si="104"/>
        <v>mkckdvol -dev IBM.2107-75KYB61 -extpool P0 -cap 3339 -eam rotateexts -sam ese -name ckd_KYB61_#h D480-D493</v>
      </c>
    </row>
    <row r="455" spans="1:23" x14ac:dyDescent="0.2">
      <c r="A455" s="99" t="s">
        <v>15</v>
      </c>
      <c r="B455" s="99" t="s">
        <v>23</v>
      </c>
      <c r="C455" s="100" t="s">
        <v>24</v>
      </c>
      <c r="D455" s="101">
        <v>39</v>
      </c>
      <c r="E455" s="159"/>
      <c r="F455" s="161"/>
      <c r="G455" s="102" t="str">
        <f t="shared" si="109"/>
        <v>D494-D4BA</v>
      </c>
      <c r="H455" s="101" t="str">
        <f t="shared" si="110"/>
        <v>D494</v>
      </c>
      <c r="I455" s="101" t="str">
        <f t="shared" si="111"/>
        <v>D4BA</v>
      </c>
      <c r="J455" s="164"/>
      <c r="K455" s="164"/>
      <c r="L455" s="164"/>
      <c r="M455" s="164"/>
      <c r="N455" s="103" t="s">
        <v>41</v>
      </c>
      <c r="O455" s="105">
        <v>0</v>
      </c>
      <c r="P455" s="104">
        <f t="shared" si="103"/>
        <v>2022.76</v>
      </c>
      <c r="Q455" s="166"/>
      <c r="R455" s="168"/>
      <c r="W455" s="54" t="str">
        <f t="shared" si="104"/>
        <v>mkckdvol -dev IBM.2107-75KYB61 -extpool P0 -cap 65520 -eam rotateexts -sam ese -name ckd_KYB61_#h D494-D4BA</v>
      </c>
    </row>
    <row r="456" spans="1:23" x14ac:dyDescent="0.2">
      <c r="A456" s="99" t="s">
        <v>15</v>
      </c>
      <c r="B456" s="99" t="s">
        <v>29</v>
      </c>
      <c r="C456" s="100" t="s">
        <v>30</v>
      </c>
      <c r="D456" s="101">
        <v>3</v>
      </c>
      <c r="E456" s="159"/>
      <c r="F456" s="161"/>
      <c r="G456" s="102" t="str">
        <f t="shared" si="109"/>
        <v>D4BB-D4BD</v>
      </c>
      <c r="H456" s="101" t="str">
        <f t="shared" si="110"/>
        <v>D4BB</v>
      </c>
      <c r="I456" s="101" t="str">
        <f t="shared" si="111"/>
        <v>D4BD</v>
      </c>
      <c r="J456" s="164"/>
      <c r="K456" s="164"/>
      <c r="L456" s="164"/>
      <c r="M456" s="164"/>
      <c r="N456" s="103" t="s">
        <v>41</v>
      </c>
      <c r="O456" s="105">
        <v>0</v>
      </c>
      <c r="P456" s="104">
        <f t="shared" si="103"/>
        <v>623.78</v>
      </c>
      <c r="Q456" s="166"/>
      <c r="R456" s="168"/>
      <c r="W456" s="54" t="str">
        <f t="shared" si="104"/>
        <v>mkckdvol -dev IBM.2107-75KYB61 -extpool P0 -cap 262668 -eam rotateexts -sam ese -name ckd_KYB61_#h D4BB-D4BD</v>
      </c>
    </row>
    <row r="457" spans="1:23" x14ac:dyDescent="0.2">
      <c r="A457" s="99" t="s">
        <v>15</v>
      </c>
      <c r="B457" s="99" t="s">
        <v>23</v>
      </c>
      <c r="C457" s="100" t="s">
        <v>24</v>
      </c>
      <c r="D457" s="101">
        <v>12</v>
      </c>
      <c r="E457" s="159"/>
      <c r="F457" s="161"/>
      <c r="G457" s="102" t="str">
        <f t="shared" si="109"/>
        <v>D4BE-D4C9</v>
      </c>
      <c r="H457" s="101" t="str">
        <f t="shared" si="110"/>
        <v>D4BE</v>
      </c>
      <c r="I457" s="101" t="str">
        <f t="shared" si="111"/>
        <v>D4C9</v>
      </c>
      <c r="J457" s="164"/>
      <c r="K457" s="164"/>
      <c r="L457" s="164"/>
      <c r="M457" s="164"/>
      <c r="N457" s="103" t="s">
        <v>41</v>
      </c>
      <c r="O457" s="105">
        <v>0</v>
      </c>
      <c r="P457" s="104">
        <f t="shared" si="103"/>
        <v>622.39</v>
      </c>
      <c r="Q457" s="166"/>
      <c r="R457" s="168"/>
      <c r="W457" s="54" t="str">
        <f t="shared" si="104"/>
        <v>mkckdvol -dev IBM.2107-75KYB61 -extpool P0 -cap 65520 -eam rotateexts -sam ese -name ckd_KYB61_#h D4BE-D4C9</v>
      </c>
    </row>
    <row r="458" spans="1:23" x14ac:dyDescent="0.2">
      <c r="A458" s="99" t="s">
        <v>15</v>
      </c>
      <c r="B458" s="99" t="s">
        <v>29</v>
      </c>
      <c r="C458" s="100" t="s">
        <v>30</v>
      </c>
      <c r="D458" s="101">
        <v>3</v>
      </c>
      <c r="E458" s="159"/>
      <c r="F458" s="161"/>
      <c r="G458" s="102" t="str">
        <f t="shared" si="109"/>
        <v>D4CA-D4CC</v>
      </c>
      <c r="H458" s="101" t="str">
        <f t="shared" si="110"/>
        <v>D4CA</v>
      </c>
      <c r="I458" s="101" t="str">
        <f t="shared" si="111"/>
        <v>D4CC</v>
      </c>
      <c r="J458" s="164"/>
      <c r="K458" s="164"/>
      <c r="L458" s="164"/>
      <c r="M458" s="164"/>
      <c r="N458" s="103" t="s">
        <v>41</v>
      </c>
      <c r="O458" s="105">
        <v>0</v>
      </c>
      <c r="P458" s="104">
        <f t="shared" si="103"/>
        <v>623.78</v>
      </c>
      <c r="Q458" s="166"/>
      <c r="R458" s="168"/>
      <c r="W458" s="54" t="str">
        <f t="shared" si="104"/>
        <v>mkckdvol -dev IBM.2107-75KYB61 -extpool P0 -cap 262668 -eam rotateexts -sam ese -name ckd_KYB61_#h D4CA-D4CC</v>
      </c>
    </row>
    <row r="459" spans="1:23" s="25" customFormat="1" ht="12.75" customHeight="1" x14ac:dyDescent="0.2">
      <c r="A459" s="26" t="s">
        <v>15</v>
      </c>
      <c r="B459" s="26" t="s">
        <v>23</v>
      </c>
      <c r="C459" s="27" t="s">
        <v>24</v>
      </c>
      <c r="D459" s="28">
        <v>17</v>
      </c>
      <c r="E459" s="124"/>
      <c r="F459" s="30"/>
      <c r="G459" s="31" t="str">
        <f t="shared" si="109"/>
        <v>D4CD-D4DD</v>
      </c>
      <c r="H459" s="32" t="str">
        <f t="shared" si="110"/>
        <v>D4CD</v>
      </c>
      <c r="I459" s="32" t="str">
        <f t="shared" si="111"/>
        <v>D4DD</v>
      </c>
      <c r="J459" s="31"/>
      <c r="K459" s="33"/>
      <c r="L459" s="34"/>
      <c r="M459" s="33"/>
      <c r="N459" s="31" t="s">
        <v>41</v>
      </c>
      <c r="O459" s="35">
        <v>0</v>
      </c>
      <c r="P459" s="36">
        <f t="shared" si="103"/>
        <v>881.72</v>
      </c>
      <c r="Q459" s="37"/>
      <c r="R459" s="38"/>
      <c r="W459" s="25" t="str">
        <f t="shared" si="104"/>
        <v>mkckdvol -dev IBM.2107-75KYB61 -extpool P0 -cap 65520 -eam rotateexts -sam ese -name ckd_KYB61_#h D4CD-D4DD</v>
      </c>
    </row>
    <row r="460" spans="1:23" x14ac:dyDescent="0.2">
      <c r="A460" s="99" t="s">
        <v>15</v>
      </c>
      <c r="B460" s="99" t="s">
        <v>16</v>
      </c>
      <c r="C460" s="100" t="s">
        <v>17</v>
      </c>
      <c r="D460" s="101">
        <v>1</v>
      </c>
      <c r="E460" s="132">
        <v>222</v>
      </c>
      <c r="F460" s="160" t="str">
        <f>DEC2HEX(HEX2DEC(F450)+1)</f>
        <v>D5</v>
      </c>
      <c r="G460" s="102" t="str">
        <f t="shared" si="109"/>
        <v>D500-D500</v>
      </c>
      <c r="H460" s="101" t="str">
        <f>DEC2HEX(HEX2DEC(H450)+256)</f>
        <v>D500</v>
      </c>
      <c r="I460" s="101" t="str">
        <f>DEC2HEX(HEX2DEC(I450)+256)</f>
        <v>D500</v>
      </c>
      <c r="J460" s="162" t="str">
        <f>DEC2HEX(HEX2DEC(J450)+256)</f>
        <v>D5E0</v>
      </c>
      <c r="K460" s="162" t="str">
        <f>DEC2HEX(HEX2DEC(K450)+256)</f>
        <v>D5FF</v>
      </c>
      <c r="L460" s="162">
        <f>(HEX2DEC(K460)-HEX2DEC(J460))+1</f>
        <v>32</v>
      </c>
      <c r="M460" s="162" t="str">
        <f>DEC2HEX(HEX2DEC(M450)+256)</f>
        <v>D50E</v>
      </c>
      <c r="N460" s="103" t="s">
        <v>41</v>
      </c>
      <c r="O460" s="102" t="s">
        <v>16</v>
      </c>
      <c r="P460" s="104">
        <f t="shared" si="103"/>
        <v>0.88</v>
      </c>
      <c r="Q460" s="165">
        <f>SUM(P460:P468)</f>
        <v>7749.35</v>
      </c>
      <c r="R460" s="167" t="s">
        <v>136</v>
      </c>
      <c r="W460" s="54" t="str">
        <f t="shared" si="104"/>
        <v>mkckdvol -dev IBM.2107-75KYB61 -extpool P1 -cap 1113 -eam rotateexts -sam ese -name ckd_KYB61_#h D500-D500</v>
      </c>
    </row>
    <row r="461" spans="1:23" x14ac:dyDescent="0.2">
      <c r="A461" s="99" t="s">
        <v>15</v>
      </c>
      <c r="B461" s="99" t="s">
        <v>18</v>
      </c>
      <c r="C461" s="100" t="s">
        <v>19</v>
      </c>
      <c r="D461" s="101">
        <v>25</v>
      </c>
      <c r="E461" s="159"/>
      <c r="F461" s="161"/>
      <c r="G461" s="102" t="str">
        <f t="shared" si="109"/>
        <v>D501-D519</v>
      </c>
      <c r="H461" s="101" t="str">
        <f t="shared" ref="H461:H469" si="112">DEC2HEX(HEX2DEC(I460)+1)</f>
        <v>D501</v>
      </c>
      <c r="I461" s="101" t="str">
        <f t="shared" ref="I461:I469" si="113">DEC2HEX(HEX2DEC(H461)+D461-1)</f>
        <v>D519</v>
      </c>
      <c r="J461" s="164"/>
      <c r="K461" s="164"/>
      <c r="L461" s="164"/>
      <c r="M461" s="164"/>
      <c r="N461" s="103" t="s">
        <v>41</v>
      </c>
      <c r="O461" s="105">
        <v>1</v>
      </c>
      <c r="P461" s="104">
        <f t="shared" si="103"/>
        <v>198.24</v>
      </c>
      <c r="Q461" s="166"/>
      <c r="R461" s="168"/>
      <c r="W461" s="54" t="str">
        <f t="shared" si="104"/>
        <v>mkckdvol -dev IBM.2107-75KYB61 -extpool P1 -cap 10017 -eam rotateexts -sam ese -name ckd_KYB61_#h D501-D519</v>
      </c>
    </row>
    <row r="462" spans="1:23" x14ac:dyDescent="0.2">
      <c r="A462" s="99" t="s">
        <v>15</v>
      </c>
      <c r="B462" s="99" t="s">
        <v>23</v>
      </c>
      <c r="C462" s="100" t="s">
        <v>24</v>
      </c>
      <c r="D462" s="101">
        <v>37</v>
      </c>
      <c r="E462" s="159"/>
      <c r="F462" s="161"/>
      <c r="G462" s="102" t="str">
        <f t="shared" si="109"/>
        <v>D51A-D53E</v>
      </c>
      <c r="H462" s="101" t="str">
        <f t="shared" si="112"/>
        <v>D51A</v>
      </c>
      <c r="I462" s="101" t="str">
        <f t="shared" si="113"/>
        <v>D53E</v>
      </c>
      <c r="J462" s="164"/>
      <c r="K462" s="164"/>
      <c r="L462" s="164"/>
      <c r="M462" s="164"/>
      <c r="N462" s="103" t="s">
        <v>41</v>
      </c>
      <c r="O462" s="105">
        <v>1</v>
      </c>
      <c r="P462" s="104">
        <f t="shared" si="103"/>
        <v>1919.03</v>
      </c>
      <c r="Q462" s="166"/>
      <c r="R462" s="168"/>
      <c r="W462" s="54" t="str">
        <f t="shared" si="104"/>
        <v>mkckdvol -dev IBM.2107-75KYB61 -extpool P1 -cap 65520 -eam rotateexts -sam ese -name ckd_KYB61_#h D51A-D53E</v>
      </c>
    </row>
    <row r="463" spans="1:23" x14ac:dyDescent="0.2">
      <c r="A463" s="99" t="s">
        <v>15</v>
      </c>
      <c r="B463" s="99" t="s">
        <v>25</v>
      </c>
      <c r="C463" s="100" t="s">
        <v>26</v>
      </c>
      <c r="D463" s="101">
        <v>65</v>
      </c>
      <c r="E463" s="159"/>
      <c r="F463" s="161"/>
      <c r="G463" s="102" t="str">
        <f t="shared" si="109"/>
        <v>D53F-D57F</v>
      </c>
      <c r="H463" s="101" t="str">
        <f t="shared" si="112"/>
        <v>D53F</v>
      </c>
      <c r="I463" s="101" t="str">
        <f t="shared" si="113"/>
        <v>D57F</v>
      </c>
      <c r="J463" s="164"/>
      <c r="K463" s="164"/>
      <c r="L463" s="164"/>
      <c r="M463" s="164"/>
      <c r="N463" s="103" t="s">
        <v>41</v>
      </c>
      <c r="O463" s="105">
        <v>1</v>
      </c>
      <c r="P463" s="104">
        <f t="shared" si="103"/>
        <v>1685.63</v>
      </c>
      <c r="Q463" s="166"/>
      <c r="R463" s="168"/>
      <c r="W463" s="54" t="str">
        <f t="shared" si="104"/>
        <v>mkckdvol -dev IBM.2107-75KYB61 -extpool P1 -cap 32760 -eam rotateexts -sam ese -name ckd_KYB61_#h D53F-D57F</v>
      </c>
    </row>
    <row r="464" spans="1:23" x14ac:dyDescent="0.2">
      <c r="A464" s="99" t="s">
        <v>15</v>
      </c>
      <c r="B464" s="99" t="s">
        <v>27</v>
      </c>
      <c r="C464" s="100" t="s">
        <v>28</v>
      </c>
      <c r="D464" s="101">
        <v>20</v>
      </c>
      <c r="E464" s="159"/>
      <c r="F464" s="161"/>
      <c r="G464" s="102" t="str">
        <f t="shared" si="109"/>
        <v>D580-D593</v>
      </c>
      <c r="H464" s="101" t="str">
        <f t="shared" si="112"/>
        <v>D580</v>
      </c>
      <c r="I464" s="101" t="str">
        <f t="shared" si="113"/>
        <v>D593</v>
      </c>
      <c r="J464" s="164"/>
      <c r="K464" s="164"/>
      <c r="L464" s="164"/>
      <c r="M464" s="164"/>
      <c r="N464" s="103" t="s">
        <v>41</v>
      </c>
      <c r="O464" s="105">
        <v>1</v>
      </c>
      <c r="P464" s="104">
        <f t="shared" si="103"/>
        <v>52.86</v>
      </c>
      <c r="Q464" s="166"/>
      <c r="R464" s="168"/>
      <c r="W464" s="54" t="str">
        <f t="shared" si="104"/>
        <v>mkckdvol -dev IBM.2107-75KYB61 -extpool P1 -cap 3339 -eam rotateexts -sam ese -name ckd_KYB61_#h D580-D593</v>
      </c>
    </row>
    <row r="465" spans="1:23" x14ac:dyDescent="0.2">
      <c r="A465" s="99" t="s">
        <v>15</v>
      </c>
      <c r="B465" s="99" t="s">
        <v>23</v>
      </c>
      <c r="C465" s="100" t="s">
        <v>24</v>
      </c>
      <c r="D465" s="101">
        <v>39</v>
      </c>
      <c r="E465" s="159"/>
      <c r="F465" s="161"/>
      <c r="G465" s="102" t="str">
        <f t="shared" si="109"/>
        <v>D594-D5BA</v>
      </c>
      <c r="H465" s="101" t="str">
        <f t="shared" si="112"/>
        <v>D594</v>
      </c>
      <c r="I465" s="101" t="str">
        <f t="shared" si="113"/>
        <v>D5BA</v>
      </c>
      <c r="J465" s="164"/>
      <c r="K465" s="164"/>
      <c r="L465" s="164"/>
      <c r="M465" s="164"/>
      <c r="N465" s="103" t="s">
        <v>41</v>
      </c>
      <c r="O465" s="105">
        <v>1</v>
      </c>
      <c r="P465" s="104">
        <f t="shared" si="103"/>
        <v>2022.76</v>
      </c>
      <c r="Q465" s="166"/>
      <c r="R465" s="168"/>
      <c r="W465" s="54" t="str">
        <f t="shared" si="104"/>
        <v>mkckdvol -dev IBM.2107-75KYB61 -extpool P1 -cap 65520 -eam rotateexts -sam ese -name ckd_KYB61_#h D594-D5BA</v>
      </c>
    </row>
    <row r="466" spans="1:23" x14ac:dyDescent="0.2">
      <c r="A466" s="99" t="s">
        <v>15</v>
      </c>
      <c r="B466" s="99" t="s">
        <v>29</v>
      </c>
      <c r="C466" s="100" t="s">
        <v>30</v>
      </c>
      <c r="D466" s="101">
        <v>3</v>
      </c>
      <c r="E466" s="159"/>
      <c r="F466" s="161"/>
      <c r="G466" s="102" t="str">
        <f t="shared" si="109"/>
        <v>D5BB-D5BD</v>
      </c>
      <c r="H466" s="101" t="str">
        <f t="shared" si="112"/>
        <v>D5BB</v>
      </c>
      <c r="I466" s="101" t="str">
        <f t="shared" si="113"/>
        <v>D5BD</v>
      </c>
      <c r="J466" s="164"/>
      <c r="K466" s="164"/>
      <c r="L466" s="164"/>
      <c r="M466" s="164"/>
      <c r="N466" s="103" t="s">
        <v>41</v>
      </c>
      <c r="O466" s="105">
        <v>1</v>
      </c>
      <c r="P466" s="104">
        <f t="shared" si="103"/>
        <v>623.78</v>
      </c>
      <c r="Q466" s="166"/>
      <c r="R466" s="168"/>
      <c r="W466" s="54" t="str">
        <f t="shared" si="104"/>
        <v>mkckdvol -dev IBM.2107-75KYB61 -extpool P1 -cap 262668 -eam rotateexts -sam ese -name ckd_KYB61_#h D5BB-D5BD</v>
      </c>
    </row>
    <row r="467" spans="1:23" x14ac:dyDescent="0.2">
      <c r="A467" s="99" t="s">
        <v>15</v>
      </c>
      <c r="B467" s="99" t="s">
        <v>23</v>
      </c>
      <c r="C467" s="100" t="s">
        <v>24</v>
      </c>
      <c r="D467" s="101">
        <v>12</v>
      </c>
      <c r="E467" s="159"/>
      <c r="F467" s="161"/>
      <c r="G467" s="102" t="str">
        <f t="shared" si="109"/>
        <v>D5BE-D5C9</v>
      </c>
      <c r="H467" s="101" t="str">
        <f t="shared" si="112"/>
        <v>D5BE</v>
      </c>
      <c r="I467" s="101" t="str">
        <f t="shared" si="113"/>
        <v>D5C9</v>
      </c>
      <c r="J467" s="164"/>
      <c r="K467" s="164"/>
      <c r="L467" s="164"/>
      <c r="M467" s="164"/>
      <c r="N467" s="103" t="s">
        <v>41</v>
      </c>
      <c r="O467" s="105">
        <v>1</v>
      </c>
      <c r="P467" s="104">
        <f t="shared" si="103"/>
        <v>622.39</v>
      </c>
      <c r="Q467" s="166"/>
      <c r="R467" s="168"/>
      <c r="W467" s="54" t="str">
        <f t="shared" si="104"/>
        <v>mkckdvol -dev IBM.2107-75KYB61 -extpool P1 -cap 65520 -eam rotateexts -sam ese -name ckd_KYB61_#h D5BE-D5C9</v>
      </c>
    </row>
    <row r="468" spans="1:23" x14ac:dyDescent="0.2">
      <c r="A468" s="99" t="s">
        <v>15</v>
      </c>
      <c r="B468" s="99" t="s">
        <v>29</v>
      </c>
      <c r="C468" s="100" t="s">
        <v>30</v>
      </c>
      <c r="D468" s="101">
        <v>3</v>
      </c>
      <c r="E468" s="159"/>
      <c r="F468" s="161"/>
      <c r="G468" s="102" t="str">
        <f t="shared" si="109"/>
        <v>D5CA-D5CC</v>
      </c>
      <c r="H468" s="101" t="str">
        <f t="shared" si="112"/>
        <v>D5CA</v>
      </c>
      <c r="I468" s="101" t="str">
        <f t="shared" si="113"/>
        <v>D5CC</v>
      </c>
      <c r="J468" s="164"/>
      <c r="K468" s="164"/>
      <c r="L468" s="164"/>
      <c r="M468" s="164"/>
      <c r="N468" s="103" t="s">
        <v>41</v>
      </c>
      <c r="O468" s="105">
        <v>1</v>
      </c>
      <c r="P468" s="104">
        <f t="shared" si="103"/>
        <v>623.78</v>
      </c>
      <c r="Q468" s="166"/>
      <c r="R468" s="168"/>
      <c r="W468" s="54" t="str">
        <f t="shared" si="104"/>
        <v>mkckdvol -dev IBM.2107-75KYB61 -extpool P1 -cap 262668 -eam rotateexts -sam ese -name ckd_KYB61_#h D5CA-D5CC</v>
      </c>
    </row>
    <row r="469" spans="1:23" s="25" customFormat="1" ht="12.75" customHeight="1" x14ac:dyDescent="0.2">
      <c r="A469" s="26" t="s">
        <v>15</v>
      </c>
      <c r="B469" s="26" t="s">
        <v>23</v>
      </c>
      <c r="C469" s="27" t="s">
        <v>24</v>
      </c>
      <c r="D469" s="28">
        <v>17</v>
      </c>
      <c r="E469" s="124"/>
      <c r="F469" s="30"/>
      <c r="G469" s="31" t="str">
        <f t="shared" si="109"/>
        <v>D5CD-D5DD</v>
      </c>
      <c r="H469" s="32" t="str">
        <f t="shared" si="112"/>
        <v>D5CD</v>
      </c>
      <c r="I469" s="32" t="str">
        <f t="shared" si="113"/>
        <v>D5DD</v>
      </c>
      <c r="J469" s="31"/>
      <c r="K469" s="33"/>
      <c r="L469" s="34"/>
      <c r="M469" s="33"/>
      <c r="N469" s="31" t="s">
        <v>41</v>
      </c>
      <c r="O469" s="35">
        <v>1</v>
      </c>
      <c r="P469" s="36">
        <f t="shared" si="103"/>
        <v>881.72</v>
      </c>
      <c r="Q469" s="37"/>
      <c r="R469" s="38"/>
      <c r="W469" s="25" t="str">
        <f t="shared" si="104"/>
        <v>mkckdvol -dev IBM.2107-75KYB61 -extpool P1 -cap 65520 -eam rotateexts -sam ese -name ckd_KYB61_#h D5CD-D5DD</v>
      </c>
    </row>
    <row r="470" spans="1:23" x14ac:dyDescent="0.2">
      <c r="A470" s="99" t="s">
        <v>15</v>
      </c>
      <c r="B470" s="99" t="s">
        <v>16</v>
      </c>
      <c r="C470" s="100" t="s">
        <v>17</v>
      </c>
      <c r="D470" s="101">
        <v>1</v>
      </c>
      <c r="E470" s="132">
        <v>222</v>
      </c>
      <c r="F470" s="160" t="str">
        <f>DEC2HEX(HEX2DEC(F460)+1)</f>
        <v>D6</v>
      </c>
      <c r="G470" s="102" t="str">
        <f t="shared" si="109"/>
        <v>D600-D600</v>
      </c>
      <c r="H470" s="101" t="str">
        <f>DEC2HEX(HEX2DEC(H460)+256)</f>
        <v>D600</v>
      </c>
      <c r="I470" s="101" t="str">
        <f>DEC2HEX(HEX2DEC(I460)+256)</f>
        <v>D600</v>
      </c>
      <c r="J470" s="162" t="str">
        <f>DEC2HEX(HEX2DEC(J460)+256)</f>
        <v>D6E0</v>
      </c>
      <c r="K470" s="162" t="str">
        <f>DEC2HEX(HEX2DEC(K460)+256)</f>
        <v>D6FF</v>
      </c>
      <c r="L470" s="162">
        <f>(HEX2DEC(K470)-HEX2DEC(J470))+1</f>
        <v>32</v>
      </c>
      <c r="M470" s="162" t="str">
        <f>DEC2HEX(HEX2DEC(M460)+256)</f>
        <v>D60E</v>
      </c>
      <c r="N470" s="103" t="s">
        <v>41</v>
      </c>
      <c r="O470" s="102" t="s">
        <v>22</v>
      </c>
      <c r="P470" s="104">
        <f t="shared" si="103"/>
        <v>0.88</v>
      </c>
      <c r="Q470" s="165">
        <f>SUM(P470:P478)</f>
        <v>7749.35</v>
      </c>
      <c r="R470" s="167" t="s">
        <v>136</v>
      </c>
      <c r="W470" s="54" t="str">
        <f t="shared" si="104"/>
        <v>mkckdvol -dev IBM.2107-75KYB61 -extpool P0 -cap 1113 -eam rotateexts -sam ese -name ckd_KYB61_#h D600-D600</v>
      </c>
    </row>
    <row r="471" spans="1:23" x14ac:dyDescent="0.2">
      <c r="A471" s="99" t="s">
        <v>15</v>
      </c>
      <c r="B471" s="99" t="s">
        <v>18</v>
      </c>
      <c r="C471" s="100" t="s">
        <v>19</v>
      </c>
      <c r="D471" s="101">
        <v>25</v>
      </c>
      <c r="E471" s="159"/>
      <c r="F471" s="161"/>
      <c r="G471" s="102" t="str">
        <f t="shared" si="109"/>
        <v>D601-D619</v>
      </c>
      <c r="H471" s="101" t="str">
        <f t="shared" ref="H471:H479" si="114">DEC2HEX(HEX2DEC(I470)+1)</f>
        <v>D601</v>
      </c>
      <c r="I471" s="101" t="str">
        <f t="shared" ref="I471:I479" si="115">DEC2HEX(HEX2DEC(H471)+D471-1)</f>
        <v>D619</v>
      </c>
      <c r="J471" s="164"/>
      <c r="K471" s="164"/>
      <c r="L471" s="164"/>
      <c r="M471" s="164"/>
      <c r="N471" s="103" t="s">
        <v>41</v>
      </c>
      <c r="O471" s="105">
        <v>0</v>
      </c>
      <c r="P471" s="104">
        <f t="shared" si="103"/>
        <v>198.24</v>
      </c>
      <c r="Q471" s="166"/>
      <c r="R471" s="168"/>
      <c r="W471" s="54" t="str">
        <f t="shared" si="104"/>
        <v>mkckdvol -dev IBM.2107-75KYB61 -extpool P0 -cap 10017 -eam rotateexts -sam ese -name ckd_KYB61_#h D601-D619</v>
      </c>
    </row>
    <row r="472" spans="1:23" x14ac:dyDescent="0.2">
      <c r="A472" s="99" t="s">
        <v>15</v>
      </c>
      <c r="B472" s="99" t="s">
        <v>23</v>
      </c>
      <c r="C472" s="100" t="s">
        <v>24</v>
      </c>
      <c r="D472" s="101">
        <v>37</v>
      </c>
      <c r="E472" s="159"/>
      <c r="F472" s="161"/>
      <c r="G472" s="102" t="str">
        <f t="shared" si="109"/>
        <v>D61A-D63E</v>
      </c>
      <c r="H472" s="101" t="str">
        <f t="shared" si="114"/>
        <v>D61A</v>
      </c>
      <c r="I472" s="101" t="str">
        <f t="shared" si="115"/>
        <v>D63E</v>
      </c>
      <c r="J472" s="164"/>
      <c r="K472" s="164"/>
      <c r="L472" s="164"/>
      <c r="M472" s="164"/>
      <c r="N472" s="103" t="s">
        <v>41</v>
      </c>
      <c r="O472" s="105">
        <v>0</v>
      </c>
      <c r="P472" s="104">
        <f t="shared" si="103"/>
        <v>1919.03</v>
      </c>
      <c r="Q472" s="166"/>
      <c r="R472" s="168"/>
      <c r="W472" s="54" t="str">
        <f t="shared" si="104"/>
        <v>mkckdvol -dev IBM.2107-75KYB61 -extpool P0 -cap 65520 -eam rotateexts -sam ese -name ckd_KYB61_#h D61A-D63E</v>
      </c>
    </row>
    <row r="473" spans="1:23" x14ac:dyDescent="0.2">
      <c r="A473" s="99" t="s">
        <v>15</v>
      </c>
      <c r="B473" s="99" t="s">
        <v>25</v>
      </c>
      <c r="C473" s="100" t="s">
        <v>26</v>
      </c>
      <c r="D473" s="101">
        <v>65</v>
      </c>
      <c r="E473" s="159"/>
      <c r="F473" s="161"/>
      <c r="G473" s="102" t="str">
        <f t="shared" si="109"/>
        <v>D63F-D67F</v>
      </c>
      <c r="H473" s="101" t="str">
        <f t="shared" si="114"/>
        <v>D63F</v>
      </c>
      <c r="I473" s="101" t="str">
        <f t="shared" si="115"/>
        <v>D67F</v>
      </c>
      <c r="J473" s="164"/>
      <c r="K473" s="164"/>
      <c r="L473" s="164"/>
      <c r="M473" s="164"/>
      <c r="N473" s="103" t="s">
        <v>41</v>
      </c>
      <c r="O473" s="105">
        <v>0</v>
      </c>
      <c r="P473" s="104">
        <f t="shared" si="103"/>
        <v>1685.63</v>
      </c>
      <c r="Q473" s="166"/>
      <c r="R473" s="168"/>
      <c r="W473" s="54" t="str">
        <f t="shared" si="104"/>
        <v>mkckdvol -dev IBM.2107-75KYB61 -extpool P0 -cap 32760 -eam rotateexts -sam ese -name ckd_KYB61_#h D63F-D67F</v>
      </c>
    </row>
    <row r="474" spans="1:23" x14ac:dyDescent="0.2">
      <c r="A474" s="99" t="s">
        <v>15</v>
      </c>
      <c r="B474" s="99" t="s">
        <v>27</v>
      </c>
      <c r="C474" s="100" t="s">
        <v>28</v>
      </c>
      <c r="D474" s="101">
        <v>20</v>
      </c>
      <c r="E474" s="159"/>
      <c r="F474" s="161"/>
      <c r="G474" s="102" t="str">
        <f t="shared" si="109"/>
        <v>D680-D693</v>
      </c>
      <c r="H474" s="101" t="str">
        <f t="shared" si="114"/>
        <v>D680</v>
      </c>
      <c r="I474" s="101" t="str">
        <f t="shared" si="115"/>
        <v>D693</v>
      </c>
      <c r="J474" s="164"/>
      <c r="K474" s="164"/>
      <c r="L474" s="164"/>
      <c r="M474" s="164"/>
      <c r="N474" s="103" t="s">
        <v>41</v>
      </c>
      <c r="O474" s="105">
        <v>0</v>
      </c>
      <c r="P474" s="104">
        <f t="shared" si="103"/>
        <v>52.86</v>
      </c>
      <c r="Q474" s="166"/>
      <c r="R474" s="168"/>
      <c r="W474" s="54" t="str">
        <f t="shared" si="104"/>
        <v>mkckdvol -dev IBM.2107-75KYB61 -extpool P0 -cap 3339 -eam rotateexts -sam ese -name ckd_KYB61_#h D680-D693</v>
      </c>
    </row>
    <row r="475" spans="1:23" x14ac:dyDescent="0.2">
      <c r="A475" s="99" t="s">
        <v>15</v>
      </c>
      <c r="B475" s="99" t="s">
        <v>23</v>
      </c>
      <c r="C475" s="100" t="s">
        <v>24</v>
      </c>
      <c r="D475" s="101">
        <v>39</v>
      </c>
      <c r="E475" s="159"/>
      <c r="F475" s="161"/>
      <c r="G475" s="102" t="str">
        <f t="shared" si="109"/>
        <v>D694-D6BA</v>
      </c>
      <c r="H475" s="101" t="str">
        <f t="shared" si="114"/>
        <v>D694</v>
      </c>
      <c r="I475" s="101" t="str">
        <f t="shared" si="115"/>
        <v>D6BA</v>
      </c>
      <c r="J475" s="164"/>
      <c r="K475" s="164"/>
      <c r="L475" s="164"/>
      <c r="M475" s="164"/>
      <c r="N475" s="103" t="s">
        <v>41</v>
      </c>
      <c r="O475" s="105">
        <v>0</v>
      </c>
      <c r="P475" s="104">
        <f t="shared" si="103"/>
        <v>2022.76</v>
      </c>
      <c r="Q475" s="166"/>
      <c r="R475" s="168"/>
      <c r="W475" s="54" t="str">
        <f t="shared" si="104"/>
        <v>mkckdvol -dev IBM.2107-75KYB61 -extpool P0 -cap 65520 -eam rotateexts -sam ese -name ckd_KYB61_#h D694-D6BA</v>
      </c>
    </row>
    <row r="476" spans="1:23" x14ac:dyDescent="0.2">
      <c r="A476" s="99" t="s">
        <v>15</v>
      </c>
      <c r="B476" s="99" t="s">
        <v>29</v>
      </c>
      <c r="C476" s="100" t="s">
        <v>30</v>
      </c>
      <c r="D476" s="101">
        <v>3</v>
      </c>
      <c r="E476" s="159"/>
      <c r="F476" s="161"/>
      <c r="G476" s="102" t="str">
        <f t="shared" si="109"/>
        <v>D6BB-D6BD</v>
      </c>
      <c r="H476" s="101" t="str">
        <f t="shared" si="114"/>
        <v>D6BB</v>
      </c>
      <c r="I476" s="101" t="str">
        <f t="shared" si="115"/>
        <v>D6BD</v>
      </c>
      <c r="J476" s="164"/>
      <c r="K476" s="164"/>
      <c r="L476" s="164"/>
      <c r="M476" s="164"/>
      <c r="N476" s="103" t="s">
        <v>41</v>
      </c>
      <c r="O476" s="105">
        <v>0</v>
      </c>
      <c r="P476" s="104">
        <f t="shared" si="103"/>
        <v>623.78</v>
      </c>
      <c r="Q476" s="166"/>
      <c r="R476" s="168"/>
      <c r="W476" s="54" t="str">
        <f t="shared" si="104"/>
        <v>mkckdvol -dev IBM.2107-75KYB61 -extpool P0 -cap 262668 -eam rotateexts -sam ese -name ckd_KYB61_#h D6BB-D6BD</v>
      </c>
    </row>
    <row r="477" spans="1:23" x14ac:dyDescent="0.2">
      <c r="A477" s="99" t="s">
        <v>15</v>
      </c>
      <c r="B477" s="99" t="s">
        <v>23</v>
      </c>
      <c r="C477" s="100" t="s">
        <v>24</v>
      </c>
      <c r="D477" s="101">
        <v>12</v>
      </c>
      <c r="E477" s="159"/>
      <c r="F477" s="161"/>
      <c r="G477" s="102" t="str">
        <f t="shared" si="109"/>
        <v>D6BE-D6C9</v>
      </c>
      <c r="H477" s="101" t="str">
        <f t="shared" si="114"/>
        <v>D6BE</v>
      </c>
      <c r="I477" s="101" t="str">
        <f t="shared" si="115"/>
        <v>D6C9</v>
      </c>
      <c r="J477" s="164"/>
      <c r="K477" s="164"/>
      <c r="L477" s="164"/>
      <c r="M477" s="164"/>
      <c r="N477" s="103" t="s">
        <v>41</v>
      </c>
      <c r="O477" s="105">
        <v>0</v>
      </c>
      <c r="P477" s="104">
        <f t="shared" si="103"/>
        <v>622.39</v>
      </c>
      <c r="Q477" s="166"/>
      <c r="R477" s="168"/>
      <c r="W477" s="54" t="str">
        <f t="shared" si="104"/>
        <v>mkckdvol -dev IBM.2107-75KYB61 -extpool P0 -cap 65520 -eam rotateexts -sam ese -name ckd_KYB61_#h D6BE-D6C9</v>
      </c>
    </row>
    <row r="478" spans="1:23" x14ac:dyDescent="0.2">
      <c r="A478" s="99" t="s">
        <v>15</v>
      </c>
      <c r="B478" s="99" t="s">
        <v>29</v>
      </c>
      <c r="C478" s="100" t="s">
        <v>30</v>
      </c>
      <c r="D478" s="101">
        <v>3</v>
      </c>
      <c r="E478" s="159"/>
      <c r="F478" s="161"/>
      <c r="G478" s="102" t="str">
        <f t="shared" si="109"/>
        <v>D6CA-D6CC</v>
      </c>
      <c r="H478" s="101" t="str">
        <f t="shared" si="114"/>
        <v>D6CA</v>
      </c>
      <c r="I478" s="101" t="str">
        <f t="shared" si="115"/>
        <v>D6CC</v>
      </c>
      <c r="J478" s="164"/>
      <c r="K478" s="164"/>
      <c r="L478" s="164"/>
      <c r="M478" s="164"/>
      <c r="N478" s="103" t="s">
        <v>41</v>
      </c>
      <c r="O478" s="105">
        <v>0</v>
      </c>
      <c r="P478" s="104">
        <f t="shared" si="103"/>
        <v>623.78</v>
      </c>
      <c r="Q478" s="166"/>
      <c r="R478" s="168"/>
      <c r="W478" s="54" t="str">
        <f t="shared" si="104"/>
        <v>mkckdvol -dev IBM.2107-75KYB61 -extpool P0 -cap 262668 -eam rotateexts -sam ese -name ckd_KYB61_#h D6CA-D6CC</v>
      </c>
    </row>
    <row r="479" spans="1:23" s="25" customFormat="1" ht="12.75" customHeight="1" x14ac:dyDescent="0.2">
      <c r="A479" s="26" t="s">
        <v>15</v>
      </c>
      <c r="B479" s="26" t="s">
        <v>23</v>
      </c>
      <c r="C479" s="27" t="s">
        <v>24</v>
      </c>
      <c r="D479" s="28">
        <v>17</v>
      </c>
      <c r="E479" s="159"/>
      <c r="F479" s="30"/>
      <c r="G479" s="31" t="str">
        <f t="shared" si="109"/>
        <v>D6CD-D6DD</v>
      </c>
      <c r="H479" s="32" t="str">
        <f t="shared" si="114"/>
        <v>D6CD</v>
      </c>
      <c r="I479" s="32" t="str">
        <f t="shared" si="115"/>
        <v>D6DD</v>
      </c>
      <c r="J479" s="31"/>
      <c r="K479" s="33"/>
      <c r="L479" s="34"/>
      <c r="M479" s="33"/>
      <c r="N479" s="31" t="s">
        <v>41</v>
      </c>
      <c r="O479" s="35">
        <v>0</v>
      </c>
      <c r="P479" s="36">
        <f t="shared" si="103"/>
        <v>881.72</v>
      </c>
      <c r="Q479" s="37"/>
      <c r="R479" s="38"/>
      <c r="W479" s="25" t="str">
        <f t="shared" si="104"/>
        <v>mkckdvol -dev IBM.2107-75KYB61 -extpool P0 -cap 65520 -eam rotateexts -sam ese -name ckd_KYB61_#h D6CD-D6DD</v>
      </c>
    </row>
    <row r="480" spans="1:23" x14ac:dyDescent="0.2">
      <c r="A480" s="99" t="s">
        <v>15</v>
      </c>
      <c r="B480" s="99" t="s">
        <v>16</v>
      </c>
      <c r="C480" s="100" t="s">
        <v>17</v>
      </c>
      <c r="D480" s="101">
        <v>1</v>
      </c>
      <c r="E480" s="124"/>
      <c r="F480" s="160" t="str">
        <f>DEC2HEX(HEX2DEC(F470)+1)</f>
        <v>D7</v>
      </c>
      <c r="G480" s="102" t="str">
        <f t="shared" si="109"/>
        <v>D700-D700</v>
      </c>
      <c r="H480" s="101" t="str">
        <f>DEC2HEX(HEX2DEC(H470)+256)</f>
        <v>D700</v>
      </c>
      <c r="I480" s="101" t="str">
        <f>DEC2HEX(HEX2DEC(I470)+256)</f>
        <v>D700</v>
      </c>
      <c r="J480" s="162" t="str">
        <f>DEC2HEX(HEX2DEC(J470)+256)</f>
        <v>D7E0</v>
      </c>
      <c r="K480" s="162" t="str">
        <f>DEC2HEX(HEX2DEC(K470)+256)</f>
        <v>D7FF</v>
      </c>
      <c r="L480" s="162">
        <f>(HEX2DEC(K480)-HEX2DEC(J480))+1</f>
        <v>32</v>
      </c>
      <c r="M480" s="162" t="str">
        <f>DEC2HEX(HEX2DEC(M470)+256)</f>
        <v>D70E</v>
      </c>
      <c r="N480" s="103" t="s">
        <v>41</v>
      </c>
      <c r="O480" s="102" t="s">
        <v>16</v>
      </c>
      <c r="P480" s="104">
        <f t="shared" si="103"/>
        <v>0.88</v>
      </c>
      <c r="Q480" s="165">
        <f>SUM(P480:P488)</f>
        <v>7749.35</v>
      </c>
      <c r="R480" s="167" t="s">
        <v>136</v>
      </c>
      <c r="W480" s="54" t="str">
        <f t="shared" si="104"/>
        <v>mkckdvol -dev IBM.2107-75KYB61 -extpool P1 -cap 1113 -eam rotateexts -sam ese -name ckd_KYB61_#h D700-D700</v>
      </c>
    </row>
    <row r="481" spans="1:23" x14ac:dyDescent="0.2">
      <c r="A481" s="99" t="s">
        <v>15</v>
      </c>
      <c r="B481" s="99" t="s">
        <v>18</v>
      </c>
      <c r="C481" s="100" t="s">
        <v>19</v>
      </c>
      <c r="D481" s="101">
        <v>25</v>
      </c>
      <c r="E481" s="132">
        <v>222</v>
      </c>
      <c r="F481" s="161"/>
      <c r="G481" s="102" t="str">
        <f t="shared" si="109"/>
        <v>D701-D719</v>
      </c>
      <c r="H481" s="101" t="str">
        <f t="shared" ref="H481:H489" si="116">DEC2HEX(HEX2DEC(I480)+1)</f>
        <v>D701</v>
      </c>
      <c r="I481" s="101" t="str">
        <f t="shared" ref="I481:I489" si="117">DEC2HEX(HEX2DEC(H481)+D481-1)</f>
        <v>D719</v>
      </c>
      <c r="J481" s="164"/>
      <c r="K481" s="164"/>
      <c r="L481" s="164"/>
      <c r="M481" s="164"/>
      <c r="N481" s="103" t="s">
        <v>41</v>
      </c>
      <c r="O481" s="105">
        <v>1</v>
      </c>
      <c r="P481" s="104">
        <f t="shared" si="103"/>
        <v>198.24</v>
      </c>
      <c r="Q481" s="166"/>
      <c r="R481" s="168"/>
      <c r="W481" s="54" t="str">
        <f t="shared" si="104"/>
        <v>mkckdvol -dev IBM.2107-75KYB61 -extpool P1 -cap 10017 -eam rotateexts -sam ese -name ckd_KYB61_#h D701-D719</v>
      </c>
    </row>
    <row r="482" spans="1:23" x14ac:dyDescent="0.2">
      <c r="A482" s="99" t="s">
        <v>15</v>
      </c>
      <c r="B482" s="99" t="s">
        <v>23</v>
      </c>
      <c r="C482" s="100" t="s">
        <v>24</v>
      </c>
      <c r="D482" s="101">
        <v>37</v>
      </c>
      <c r="E482" s="159"/>
      <c r="F482" s="161"/>
      <c r="G482" s="102" t="str">
        <f t="shared" si="109"/>
        <v>D71A-D73E</v>
      </c>
      <c r="H482" s="101" t="str">
        <f t="shared" si="116"/>
        <v>D71A</v>
      </c>
      <c r="I482" s="101" t="str">
        <f t="shared" si="117"/>
        <v>D73E</v>
      </c>
      <c r="J482" s="164"/>
      <c r="K482" s="164"/>
      <c r="L482" s="164"/>
      <c r="M482" s="164"/>
      <c r="N482" s="103" t="s">
        <v>41</v>
      </c>
      <c r="O482" s="105">
        <v>1</v>
      </c>
      <c r="P482" s="104">
        <f t="shared" si="103"/>
        <v>1919.03</v>
      </c>
      <c r="Q482" s="166"/>
      <c r="R482" s="168"/>
      <c r="W482" s="54" t="str">
        <f t="shared" si="104"/>
        <v>mkckdvol -dev IBM.2107-75KYB61 -extpool P1 -cap 65520 -eam rotateexts -sam ese -name ckd_KYB61_#h D71A-D73E</v>
      </c>
    </row>
    <row r="483" spans="1:23" x14ac:dyDescent="0.2">
      <c r="A483" s="99" t="s">
        <v>15</v>
      </c>
      <c r="B483" s="99" t="s">
        <v>25</v>
      </c>
      <c r="C483" s="100" t="s">
        <v>26</v>
      </c>
      <c r="D483" s="101">
        <v>65</v>
      </c>
      <c r="E483" s="159"/>
      <c r="F483" s="161"/>
      <c r="G483" s="102" t="str">
        <f t="shared" si="109"/>
        <v>D73F-D77F</v>
      </c>
      <c r="H483" s="101" t="str">
        <f t="shared" si="116"/>
        <v>D73F</v>
      </c>
      <c r="I483" s="101" t="str">
        <f t="shared" si="117"/>
        <v>D77F</v>
      </c>
      <c r="J483" s="164"/>
      <c r="K483" s="164"/>
      <c r="L483" s="164"/>
      <c r="M483" s="164"/>
      <c r="N483" s="103" t="s">
        <v>41</v>
      </c>
      <c r="O483" s="105">
        <v>1</v>
      </c>
      <c r="P483" s="104">
        <f t="shared" si="103"/>
        <v>1685.63</v>
      </c>
      <c r="Q483" s="166"/>
      <c r="R483" s="168"/>
      <c r="W483" s="54" t="str">
        <f t="shared" si="104"/>
        <v>mkckdvol -dev IBM.2107-75KYB61 -extpool P1 -cap 32760 -eam rotateexts -sam ese -name ckd_KYB61_#h D73F-D77F</v>
      </c>
    </row>
    <row r="484" spans="1:23" x14ac:dyDescent="0.2">
      <c r="A484" s="99" t="s">
        <v>15</v>
      </c>
      <c r="B484" s="99" t="s">
        <v>27</v>
      </c>
      <c r="C484" s="100" t="s">
        <v>28</v>
      </c>
      <c r="D484" s="101">
        <v>20</v>
      </c>
      <c r="E484" s="159"/>
      <c r="F484" s="161"/>
      <c r="G484" s="102" t="str">
        <f t="shared" si="109"/>
        <v>D780-D793</v>
      </c>
      <c r="H484" s="101" t="str">
        <f t="shared" si="116"/>
        <v>D780</v>
      </c>
      <c r="I484" s="101" t="str">
        <f t="shared" si="117"/>
        <v>D793</v>
      </c>
      <c r="J484" s="164"/>
      <c r="K484" s="164"/>
      <c r="L484" s="164"/>
      <c r="M484" s="164"/>
      <c r="N484" s="103" t="s">
        <v>41</v>
      </c>
      <c r="O484" s="105">
        <v>1</v>
      </c>
      <c r="P484" s="104">
        <f t="shared" si="103"/>
        <v>52.86</v>
      </c>
      <c r="Q484" s="166"/>
      <c r="R484" s="168"/>
      <c r="W484" s="54" t="str">
        <f t="shared" si="104"/>
        <v>mkckdvol -dev IBM.2107-75KYB61 -extpool P1 -cap 3339 -eam rotateexts -sam ese -name ckd_KYB61_#h D780-D793</v>
      </c>
    </row>
    <row r="485" spans="1:23" x14ac:dyDescent="0.2">
      <c r="A485" s="99" t="s">
        <v>15</v>
      </c>
      <c r="B485" s="99" t="s">
        <v>23</v>
      </c>
      <c r="C485" s="100" t="s">
        <v>24</v>
      </c>
      <c r="D485" s="101">
        <v>39</v>
      </c>
      <c r="E485" s="159"/>
      <c r="F485" s="161"/>
      <c r="G485" s="102" t="str">
        <f t="shared" si="109"/>
        <v>D794-D7BA</v>
      </c>
      <c r="H485" s="101" t="str">
        <f t="shared" si="116"/>
        <v>D794</v>
      </c>
      <c r="I485" s="101" t="str">
        <f t="shared" si="117"/>
        <v>D7BA</v>
      </c>
      <c r="J485" s="164"/>
      <c r="K485" s="164"/>
      <c r="L485" s="164"/>
      <c r="M485" s="164"/>
      <c r="N485" s="103" t="s">
        <v>41</v>
      </c>
      <c r="O485" s="105">
        <v>1</v>
      </c>
      <c r="P485" s="104">
        <f t="shared" si="103"/>
        <v>2022.76</v>
      </c>
      <c r="Q485" s="166"/>
      <c r="R485" s="168"/>
      <c r="W485" s="54" t="str">
        <f t="shared" si="104"/>
        <v>mkckdvol -dev IBM.2107-75KYB61 -extpool P1 -cap 65520 -eam rotateexts -sam ese -name ckd_KYB61_#h D794-D7BA</v>
      </c>
    </row>
    <row r="486" spans="1:23" x14ac:dyDescent="0.2">
      <c r="A486" s="99" t="s">
        <v>15</v>
      </c>
      <c r="B486" s="99" t="s">
        <v>29</v>
      </c>
      <c r="C486" s="100" t="s">
        <v>30</v>
      </c>
      <c r="D486" s="101">
        <v>3</v>
      </c>
      <c r="E486" s="159"/>
      <c r="F486" s="161"/>
      <c r="G486" s="102" t="str">
        <f t="shared" si="109"/>
        <v>D7BB-D7BD</v>
      </c>
      <c r="H486" s="101" t="str">
        <f t="shared" si="116"/>
        <v>D7BB</v>
      </c>
      <c r="I486" s="101" t="str">
        <f t="shared" si="117"/>
        <v>D7BD</v>
      </c>
      <c r="J486" s="164"/>
      <c r="K486" s="164"/>
      <c r="L486" s="164"/>
      <c r="M486" s="164"/>
      <c r="N486" s="103" t="s">
        <v>41</v>
      </c>
      <c r="O486" s="105">
        <v>1</v>
      </c>
      <c r="P486" s="104">
        <f t="shared" si="103"/>
        <v>623.78</v>
      </c>
      <c r="Q486" s="166"/>
      <c r="R486" s="168"/>
      <c r="W486" s="54" t="str">
        <f t="shared" si="104"/>
        <v>mkckdvol -dev IBM.2107-75KYB61 -extpool P1 -cap 262668 -eam rotateexts -sam ese -name ckd_KYB61_#h D7BB-D7BD</v>
      </c>
    </row>
    <row r="487" spans="1:23" x14ac:dyDescent="0.2">
      <c r="A487" s="99" t="s">
        <v>15</v>
      </c>
      <c r="B487" s="99" t="s">
        <v>23</v>
      </c>
      <c r="C487" s="100" t="s">
        <v>24</v>
      </c>
      <c r="D487" s="101">
        <v>12</v>
      </c>
      <c r="E487" s="159"/>
      <c r="F487" s="161"/>
      <c r="G487" s="102" t="str">
        <f t="shared" si="109"/>
        <v>D7BE-D7C9</v>
      </c>
      <c r="H487" s="101" t="str">
        <f t="shared" si="116"/>
        <v>D7BE</v>
      </c>
      <c r="I487" s="101" t="str">
        <f t="shared" si="117"/>
        <v>D7C9</v>
      </c>
      <c r="J487" s="164"/>
      <c r="K487" s="164"/>
      <c r="L487" s="164"/>
      <c r="M487" s="164"/>
      <c r="N487" s="103" t="s">
        <v>41</v>
      </c>
      <c r="O487" s="105">
        <v>1</v>
      </c>
      <c r="P487" s="104">
        <f t="shared" si="103"/>
        <v>622.39</v>
      </c>
      <c r="Q487" s="166"/>
      <c r="R487" s="168"/>
      <c r="W487" s="54" t="str">
        <f t="shared" si="104"/>
        <v>mkckdvol -dev IBM.2107-75KYB61 -extpool P1 -cap 65520 -eam rotateexts -sam ese -name ckd_KYB61_#h D7BE-D7C9</v>
      </c>
    </row>
    <row r="488" spans="1:23" x14ac:dyDescent="0.2">
      <c r="A488" s="99" t="s">
        <v>15</v>
      </c>
      <c r="B488" s="99" t="s">
        <v>29</v>
      </c>
      <c r="C488" s="100" t="s">
        <v>30</v>
      </c>
      <c r="D488" s="101">
        <v>3</v>
      </c>
      <c r="E488" s="159"/>
      <c r="F488" s="161"/>
      <c r="G488" s="102" t="str">
        <f t="shared" si="109"/>
        <v>D7CA-D7CC</v>
      </c>
      <c r="H488" s="101" t="str">
        <f t="shared" si="116"/>
        <v>D7CA</v>
      </c>
      <c r="I488" s="101" t="str">
        <f t="shared" si="117"/>
        <v>D7CC</v>
      </c>
      <c r="J488" s="164"/>
      <c r="K488" s="164"/>
      <c r="L488" s="164"/>
      <c r="M488" s="164"/>
      <c r="N488" s="103" t="s">
        <v>41</v>
      </c>
      <c r="O488" s="105">
        <v>1</v>
      </c>
      <c r="P488" s="104">
        <f t="shared" si="103"/>
        <v>623.78</v>
      </c>
      <c r="Q488" s="166"/>
      <c r="R488" s="168"/>
      <c r="W488" s="54" t="str">
        <f t="shared" si="104"/>
        <v>mkckdvol -dev IBM.2107-75KYB61 -extpool P1 -cap 262668 -eam rotateexts -sam ese -name ckd_KYB61_#h D7CA-D7CC</v>
      </c>
    </row>
    <row r="489" spans="1:23" s="25" customFormat="1" ht="12.75" customHeight="1" x14ac:dyDescent="0.2">
      <c r="A489" s="26" t="s">
        <v>15</v>
      </c>
      <c r="B489" s="26" t="s">
        <v>23</v>
      </c>
      <c r="C489" s="27" t="s">
        <v>24</v>
      </c>
      <c r="D489" s="28">
        <v>17</v>
      </c>
      <c r="E489" s="159"/>
      <c r="F489" s="30"/>
      <c r="G489" s="31" t="str">
        <f t="shared" si="109"/>
        <v>D7CD-D7DD</v>
      </c>
      <c r="H489" s="32" t="str">
        <f t="shared" si="116"/>
        <v>D7CD</v>
      </c>
      <c r="I489" s="32" t="str">
        <f t="shared" si="117"/>
        <v>D7DD</v>
      </c>
      <c r="J489" s="31"/>
      <c r="K489" s="33"/>
      <c r="L489" s="34"/>
      <c r="M489" s="33"/>
      <c r="N489" s="31" t="s">
        <v>41</v>
      </c>
      <c r="O489" s="35">
        <v>1</v>
      </c>
      <c r="P489" s="36">
        <f t="shared" si="103"/>
        <v>881.72</v>
      </c>
      <c r="Q489" s="37"/>
      <c r="R489" s="38"/>
      <c r="W489" s="25" t="str">
        <f t="shared" si="104"/>
        <v>mkckdvol -dev IBM.2107-75KYB61 -extpool P1 -cap 65520 -eam rotateexts -sam ese -name ckd_KYB61_#h D7CD-D7DD</v>
      </c>
    </row>
    <row r="490" spans="1:23" x14ac:dyDescent="0.2">
      <c r="A490" s="99" t="s">
        <v>15</v>
      </c>
      <c r="B490" s="99" t="s">
        <v>16</v>
      </c>
      <c r="C490" s="100" t="s">
        <v>17</v>
      </c>
      <c r="D490" s="101">
        <v>1</v>
      </c>
      <c r="E490" s="159"/>
      <c r="F490" s="160" t="s">
        <v>143</v>
      </c>
      <c r="G490" s="102" t="str">
        <f t="shared" si="109"/>
        <v>D800-D800</v>
      </c>
      <c r="H490" s="106" t="s">
        <v>196</v>
      </c>
      <c r="I490" s="106" t="s">
        <v>196</v>
      </c>
      <c r="J490" s="169" t="s">
        <v>195</v>
      </c>
      <c r="K490" s="170" t="s">
        <v>194</v>
      </c>
      <c r="L490" s="162">
        <f>(HEX2DEC(K490)-HEX2DEC(J490))+1</f>
        <v>32</v>
      </c>
      <c r="M490" s="162" t="s">
        <v>193</v>
      </c>
      <c r="N490" s="103" t="s">
        <v>41</v>
      </c>
      <c r="O490" s="102" t="s">
        <v>22</v>
      </c>
      <c r="P490" s="104">
        <f t="shared" si="103"/>
        <v>0.88</v>
      </c>
      <c r="Q490" s="165">
        <f>SUM(P490:P491)</f>
        <v>11566.92</v>
      </c>
      <c r="R490" s="167" t="s">
        <v>215</v>
      </c>
      <c r="W490" s="54" t="str">
        <f t="shared" si="104"/>
        <v>mkckdvol -dev IBM.2107-75KYB61 -extpool P0 -cap 1113 -eam rotateexts -sam ese -name ckd_KYB61_#h D800-D800</v>
      </c>
    </row>
    <row r="491" spans="1:23" x14ac:dyDescent="0.2">
      <c r="A491" s="99" t="s">
        <v>15</v>
      </c>
      <c r="B491" s="99" t="s">
        <v>23</v>
      </c>
      <c r="C491" s="100" t="s">
        <v>24</v>
      </c>
      <c r="D491" s="101">
        <v>223</v>
      </c>
      <c r="E491" s="124"/>
      <c r="F491" s="161"/>
      <c r="G491" s="102" t="str">
        <f t="shared" si="109"/>
        <v>D801-D8DF</v>
      </c>
      <c r="H491" s="101" t="str">
        <f>DEC2HEX(HEX2DEC(I490)+1)</f>
        <v>D801</v>
      </c>
      <c r="I491" s="101" t="str">
        <f>DEC2HEX(HEX2DEC(H491)+D491-1)</f>
        <v>D8DF</v>
      </c>
      <c r="J491" s="161"/>
      <c r="K491" s="164"/>
      <c r="L491" s="164"/>
      <c r="M491" s="164"/>
      <c r="N491" s="103" t="s">
        <v>41</v>
      </c>
      <c r="O491" s="105">
        <v>0</v>
      </c>
      <c r="P491" s="104">
        <f t="shared" si="103"/>
        <v>11566.04</v>
      </c>
      <c r="Q491" s="166"/>
      <c r="R491" s="168"/>
      <c r="W491" s="54" t="str">
        <f t="shared" si="104"/>
        <v>mkckdvol -dev IBM.2107-75KYB61 -extpool P0 -cap 65520 -eam rotateexts -sam ese -name ckd_KYB61_#h D801-D8DF</v>
      </c>
    </row>
    <row r="492" spans="1:23" x14ac:dyDescent="0.2">
      <c r="A492" s="99" t="s">
        <v>15</v>
      </c>
      <c r="B492" s="99" t="s">
        <v>16</v>
      </c>
      <c r="C492" s="100" t="s">
        <v>17</v>
      </c>
      <c r="D492" s="101">
        <v>1</v>
      </c>
      <c r="E492" s="171">
        <f>SUM(D492:D493)</f>
        <v>222</v>
      </c>
      <c r="F492" s="160" t="s">
        <v>142</v>
      </c>
      <c r="G492" s="102" t="str">
        <f t="shared" si="109"/>
        <v>D900-D900</v>
      </c>
      <c r="H492" s="101" t="str">
        <f>DEC2HEX(HEX2DEC(H490)+256)</f>
        <v>D900</v>
      </c>
      <c r="I492" s="101" t="str">
        <f>DEC2HEX(HEX2DEC(I490)+256)</f>
        <v>D900</v>
      </c>
      <c r="J492" s="170" t="str">
        <f>DEC2HEX(HEX2DEC(J490)+256)</f>
        <v>D9E0</v>
      </c>
      <c r="K492" s="170" t="str">
        <f>DEC2HEX(HEX2DEC(K490)+256)</f>
        <v>D9FF</v>
      </c>
      <c r="L492" s="162">
        <f>(HEX2DEC(K492)-HEX2DEC(J492))+1</f>
        <v>32</v>
      </c>
      <c r="M492" s="162" t="s">
        <v>192</v>
      </c>
      <c r="N492" s="103" t="s">
        <v>41</v>
      </c>
      <c r="O492" s="102" t="s">
        <v>16</v>
      </c>
      <c r="P492" s="104">
        <f t="shared" si="103"/>
        <v>0.88</v>
      </c>
      <c r="Q492" s="165">
        <f>SUM(P492:P493)</f>
        <v>11463.179999999998</v>
      </c>
      <c r="R492" s="167" t="s">
        <v>215</v>
      </c>
      <c r="W492" s="54" t="str">
        <f t="shared" si="104"/>
        <v>mkckdvol -dev IBM.2107-75KYB61 -extpool P1 -cap 1113 -eam rotateexts -sam ese -name ckd_KYB61_#h D900-D900</v>
      </c>
    </row>
    <row r="493" spans="1:23" x14ac:dyDescent="0.2">
      <c r="A493" s="99" t="s">
        <v>15</v>
      </c>
      <c r="B493" s="99" t="s">
        <v>23</v>
      </c>
      <c r="C493" s="100" t="s">
        <v>24</v>
      </c>
      <c r="D493" s="97">
        <v>221</v>
      </c>
      <c r="E493" s="172"/>
      <c r="F493" s="161"/>
      <c r="G493" s="102" t="str">
        <f t="shared" si="109"/>
        <v>D901-D9DD</v>
      </c>
      <c r="H493" s="101" t="str">
        <f>DEC2HEX(HEX2DEC(I492)+1)</f>
        <v>D901</v>
      </c>
      <c r="I493" s="101" t="str">
        <f>DEC2HEX(HEX2DEC(H493)+D493-1)</f>
        <v>D9DD</v>
      </c>
      <c r="J493" s="164"/>
      <c r="K493" s="164"/>
      <c r="L493" s="164"/>
      <c r="M493" s="164"/>
      <c r="N493" s="103" t="s">
        <v>41</v>
      </c>
      <c r="O493" s="105">
        <v>1</v>
      </c>
      <c r="P493" s="104">
        <f t="shared" si="103"/>
        <v>11462.3</v>
      </c>
      <c r="Q493" s="166"/>
      <c r="R493" s="168"/>
      <c r="W493" s="54" t="str">
        <f t="shared" si="104"/>
        <v>mkckdvol -dev IBM.2107-75KYB61 -extpool P1 -cap 65520 -eam rotateexts -sam ese -name ckd_KYB61_#h D901-D9DD</v>
      </c>
    </row>
    <row r="494" spans="1:23" x14ac:dyDescent="0.2">
      <c r="A494" s="99" t="s">
        <v>15</v>
      </c>
      <c r="B494" s="99" t="s">
        <v>16</v>
      </c>
      <c r="C494" s="100" t="s">
        <v>17</v>
      </c>
      <c r="D494" s="101">
        <v>1</v>
      </c>
      <c r="E494" s="171">
        <f>SUM(D494:D495)</f>
        <v>9</v>
      </c>
      <c r="F494" s="160" t="s">
        <v>141</v>
      </c>
      <c r="G494" s="102" t="str">
        <f t="shared" si="109"/>
        <v>DA00-DA00</v>
      </c>
      <c r="H494" s="101" t="str">
        <f>DEC2HEX(HEX2DEC(H492)+256)</f>
        <v>DA00</v>
      </c>
      <c r="I494" s="101" t="str">
        <f>DEC2HEX(HEX2DEC(I492)+256)</f>
        <v>DA00</v>
      </c>
      <c r="J494" s="170" t="str">
        <f>DEC2HEX(HEX2DEC(J492)+256)</f>
        <v>DAE0</v>
      </c>
      <c r="K494" s="170" t="s">
        <v>190</v>
      </c>
      <c r="L494" s="162">
        <f>(HEX2DEC(K494)-HEX2DEC(J494))+1</f>
        <v>25</v>
      </c>
      <c r="M494" s="162" t="s">
        <v>189</v>
      </c>
      <c r="N494" s="103" t="s">
        <v>41</v>
      </c>
      <c r="O494" s="102" t="s">
        <v>22</v>
      </c>
      <c r="P494" s="104">
        <f t="shared" si="103"/>
        <v>0.88</v>
      </c>
      <c r="Q494" s="165">
        <f>SUM(P494:P495)</f>
        <v>415.81</v>
      </c>
      <c r="R494" s="167" t="s">
        <v>188</v>
      </c>
      <c r="W494" s="54" t="str">
        <f t="shared" si="104"/>
        <v>mkckdvol -dev IBM.2107-75KYB61 -extpool P0 -cap 1113 -eam rotateexts -sam ese -name ckd_KYB61_#h DA00-DA00</v>
      </c>
    </row>
    <row r="495" spans="1:23" x14ac:dyDescent="0.2">
      <c r="A495" s="99" t="s">
        <v>15</v>
      </c>
      <c r="B495" s="99" t="s">
        <v>23</v>
      </c>
      <c r="C495" s="100" t="s">
        <v>24</v>
      </c>
      <c r="D495" s="101">
        <v>8</v>
      </c>
      <c r="E495" s="172"/>
      <c r="F495" s="161"/>
      <c r="G495" s="102" t="str">
        <f t="shared" si="109"/>
        <v>DA01-DA08</v>
      </c>
      <c r="H495" s="101" t="str">
        <f>DEC2HEX(HEX2DEC(I494)+1)</f>
        <v>DA01</v>
      </c>
      <c r="I495" s="101" t="str">
        <f>DEC2HEX(HEX2DEC(H495)+D495-1)</f>
        <v>DA08</v>
      </c>
      <c r="J495" s="164"/>
      <c r="K495" s="164"/>
      <c r="L495" s="164"/>
      <c r="M495" s="164"/>
      <c r="N495" s="103" t="s">
        <v>41</v>
      </c>
      <c r="O495" s="105">
        <v>0</v>
      </c>
      <c r="P495" s="104">
        <f t="shared" si="103"/>
        <v>414.93</v>
      </c>
      <c r="Q495" s="166"/>
      <c r="R495" s="168"/>
      <c r="W495" s="54" t="str">
        <f t="shared" si="104"/>
        <v>mkckdvol -dev IBM.2107-75KYB61 -extpool P0 -cap 65520 -eam rotateexts -sam ese -name ckd_KYB61_#h DA01-DA08</v>
      </c>
    </row>
    <row r="496" spans="1:23" x14ac:dyDescent="0.2">
      <c r="A496" s="99" t="s">
        <v>15</v>
      </c>
      <c r="B496" s="99" t="s">
        <v>16</v>
      </c>
      <c r="C496" s="100" t="s">
        <v>17</v>
      </c>
      <c r="D496" s="101">
        <v>1</v>
      </c>
      <c r="E496" s="162">
        <f>SUM(D496:D497)</f>
        <v>9</v>
      </c>
      <c r="F496" s="160" t="s">
        <v>140</v>
      </c>
      <c r="G496" s="102" t="str">
        <f t="shared" si="109"/>
        <v>DB00-DB00</v>
      </c>
      <c r="H496" s="101" t="str">
        <f>DEC2HEX(HEX2DEC(H494)+256)</f>
        <v>DB00</v>
      </c>
      <c r="I496" s="101" t="str">
        <f>DEC2HEX(HEX2DEC(I494)+256)</f>
        <v>DB00</v>
      </c>
      <c r="J496" s="170" t="str">
        <f>DEC2HEX(HEX2DEC(J494)+256)</f>
        <v>DBE0</v>
      </c>
      <c r="K496" s="170" t="s">
        <v>187</v>
      </c>
      <c r="L496" s="162">
        <f>(HEX2DEC(K496)-HEX2DEC(J496))+1</f>
        <v>25</v>
      </c>
      <c r="M496" s="162" t="s">
        <v>186</v>
      </c>
      <c r="N496" s="103" t="s">
        <v>41</v>
      </c>
      <c r="O496" s="102" t="s">
        <v>16</v>
      </c>
      <c r="P496" s="104">
        <f t="shared" si="103"/>
        <v>0.88</v>
      </c>
      <c r="Q496" s="165">
        <f>SUM(P496:P497)</f>
        <v>415.81</v>
      </c>
      <c r="R496" s="167" t="s">
        <v>185</v>
      </c>
      <c r="W496" s="54" t="str">
        <f t="shared" si="104"/>
        <v>mkckdvol -dev IBM.2107-75KYB61 -extpool P1 -cap 1113 -eam rotateexts -sam ese -name ckd_KYB61_#h DB00-DB00</v>
      </c>
    </row>
    <row r="497" spans="1:23" x14ac:dyDescent="0.2">
      <c r="A497" s="99" t="s">
        <v>15</v>
      </c>
      <c r="B497" s="99" t="s">
        <v>23</v>
      </c>
      <c r="C497" s="100" t="s">
        <v>24</v>
      </c>
      <c r="D497" s="101">
        <v>8</v>
      </c>
      <c r="E497" s="173"/>
      <c r="F497" s="161"/>
      <c r="G497" s="102" t="str">
        <f t="shared" si="109"/>
        <v>DB01-DB08</v>
      </c>
      <c r="H497" s="101" t="str">
        <f>DEC2HEX(HEX2DEC(I496)+1)</f>
        <v>DB01</v>
      </c>
      <c r="I497" s="101" t="str">
        <f>DEC2HEX(HEX2DEC(H497)+D497-1)</f>
        <v>DB08</v>
      </c>
      <c r="J497" s="164"/>
      <c r="K497" s="164"/>
      <c r="L497" s="164"/>
      <c r="M497" s="164"/>
      <c r="N497" s="103" t="s">
        <v>41</v>
      </c>
      <c r="O497" s="105">
        <v>1</v>
      </c>
      <c r="P497" s="104">
        <f t="shared" si="103"/>
        <v>414.93</v>
      </c>
      <c r="Q497" s="166"/>
      <c r="R497" s="168"/>
      <c r="W497" s="54" t="str">
        <f t="shared" si="104"/>
        <v>mkckdvol -dev IBM.2107-75KYB61 -extpool P1 -cap 65520 -eam rotateexts -sam ese -name ckd_KYB61_#h DB01-DB08</v>
      </c>
    </row>
    <row r="498" spans="1:23" x14ac:dyDescent="0.2">
      <c r="A498" s="125"/>
      <c r="B498" s="119"/>
      <c r="C498" s="120"/>
      <c r="D498" s="121"/>
      <c r="E498" s="126"/>
      <c r="F498" s="122"/>
      <c r="G498" s="122"/>
      <c r="H498" s="121"/>
      <c r="I498" s="121"/>
      <c r="J498" s="127"/>
      <c r="K498" s="127"/>
      <c r="L498" s="128"/>
      <c r="M498" s="127"/>
      <c r="N498" s="122"/>
      <c r="O498" s="128"/>
      <c r="P498" s="123"/>
      <c r="Q498" s="123"/>
      <c r="R498" s="129"/>
    </row>
    <row r="499" spans="1:23" ht="13.15" customHeight="1" x14ac:dyDescent="0.2">
      <c r="A499" s="99" t="s">
        <v>15</v>
      </c>
      <c r="B499" s="99" t="s">
        <v>16</v>
      </c>
      <c r="C499" s="100" t="s">
        <v>17</v>
      </c>
      <c r="D499" s="101">
        <v>1</v>
      </c>
      <c r="E499" s="132">
        <v>222</v>
      </c>
      <c r="F499" s="160" t="s">
        <v>167</v>
      </c>
      <c r="G499" s="102" t="str">
        <f t="shared" ref="G499:G562" si="118">CONCATENATE(H499,"-",I499)</f>
        <v>C000-C000</v>
      </c>
      <c r="H499" s="101" t="s">
        <v>200</v>
      </c>
      <c r="I499" s="101" t="s">
        <v>200</v>
      </c>
      <c r="J499" s="160" t="s">
        <v>199</v>
      </c>
      <c r="K499" s="162" t="s">
        <v>198</v>
      </c>
      <c r="L499" s="162">
        <f>(HEX2DEC(K499)-HEX2DEC(J499))+1</f>
        <v>32</v>
      </c>
      <c r="M499" s="162" t="s">
        <v>197</v>
      </c>
      <c r="N499" s="103" t="s">
        <v>41</v>
      </c>
      <c r="O499" s="102" t="s">
        <v>22</v>
      </c>
      <c r="P499" s="104">
        <f t="shared" ref="P499:P568" si="119">ROUND((C499*D499*GiBcyl),2)</f>
        <v>0.88</v>
      </c>
      <c r="Q499" s="165">
        <f>SUM(P499:P507)</f>
        <v>7904.94</v>
      </c>
      <c r="R499" s="167" t="s">
        <v>136</v>
      </c>
      <c r="W499" s="54" t="str">
        <f t="shared" ref="W499:W568" si="120">CONCATENATE("mkckdvol -dev IBM.2107-75",$S$1," -extpool P",O499," -cap ",C499," -eam rotateexts -sam ese -name ckd_",$S$1,"_#h ",G499)</f>
        <v>mkckdvol -dev IBM.2107-75KYB61 -extpool P0 -cap 1113 -eam rotateexts -sam ese -name ckd_KYB61_#h C000-C000</v>
      </c>
    </row>
    <row r="500" spans="1:23" ht="13.15" customHeight="1" x14ac:dyDescent="0.2">
      <c r="A500" s="99" t="s">
        <v>15</v>
      </c>
      <c r="B500" s="99" t="s">
        <v>18</v>
      </c>
      <c r="C500" s="100" t="s">
        <v>19</v>
      </c>
      <c r="D500" s="101">
        <v>25</v>
      </c>
      <c r="E500" s="159"/>
      <c r="F500" s="161"/>
      <c r="G500" s="102" t="str">
        <f t="shared" si="118"/>
        <v>C001-C019</v>
      </c>
      <c r="H500" s="101" t="str">
        <f t="shared" ref="H500:H508" si="121">DEC2HEX(HEX2DEC(I499)+1)</f>
        <v>C001</v>
      </c>
      <c r="I500" s="101" t="str">
        <f t="shared" ref="I500:I508" si="122">DEC2HEX(HEX2DEC(H500)+D500-1)</f>
        <v>C019</v>
      </c>
      <c r="J500" s="161"/>
      <c r="K500" s="163"/>
      <c r="L500" s="164"/>
      <c r="M500" s="163"/>
      <c r="N500" s="103" t="s">
        <v>41</v>
      </c>
      <c r="O500" s="105">
        <v>0</v>
      </c>
      <c r="P500" s="104">
        <f t="shared" si="119"/>
        <v>198.24</v>
      </c>
      <c r="Q500" s="166"/>
      <c r="R500" s="168"/>
      <c r="W500" s="54" t="str">
        <f t="shared" si="120"/>
        <v>mkckdvol -dev IBM.2107-75KYB61 -extpool P0 -cap 10017 -eam rotateexts -sam ese -name ckd_KYB61_#h C001-C019</v>
      </c>
    </row>
    <row r="501" spans="1:23" ht="13.15" customHeight="1" x14ac:dyDescent="0.2">
      <c r="A501" s="99" t="s">
        <v>15</v>
      </c>
      <c r="B501" s="99" t="s">
        <v>23</v>
      </c>
      <c r="C501" s="100" t="s">
        <v>24</v>
      </c>
      <c r="D501" s="101">
        <v>37</v>
      </c>
      <c r="E501" s="159"/>
      <c r="F501" s="161"/>
      <c r="G501" s="102" t="str">
        <f t="shared" si="118"/>
        <v>C01A-C03E</v>
      </c>
      <c r="H501" s="101" t="str">
        <f t="shared" si="121"/>
        <v>C01A</v>
      </c>
      <c r="I501" s="101" t="str">
        <f t="shared" si="122"/>
        <v>C03E</v>
      </c>
      <c r="J501" s="161"/>
      <c r="K501" s="163"/>
      <c r="L501" s="164"/>
      <c r="M501" s="163"/>
      <c r="N501" s="103" t="s">
        <v>41</v>
      </c>
      <c r="O501" s="105">
        <v>0</v>
      </c>
      <c r="P501" s="104">
        <f t="shared" si="119"/>
        <v>1919.03</v>
      </c>
      <c r="Q501" s="166"/>
      <c r="R501" s="168"/>
      <c r="W501" s="54" t="str">
        <f t="shared" si="120"/>
        <v>mkckdvol -dev IBM.2107-75KYB61 -extpool P0 -cap 65520 -eam rotateexts -sam ese -name ckd_KYB61_#h C01A-C03E</v>
      </c>
    </row>
    <row r="502" spans="1:23" ht="13.15" customHeight="1" x14ac:dyDescent="0.2">
      <c r="A502" s="99" t="s">
        <v>15</v>
      </c>
      <c r="B502" s="99" t="s">
        <v>25</v>
      </c>
      <c r="C502" s="100" t="s">
        <v>26</v>
      </c>
      <c r="D502" s="101">
        <v>65</v>
      </c>
      <c r="E502" s="159"/>
      <c r="F502" s="161"/>
      <c r="G502" s="102" t="str">
        <f t="shared" si="118"/>
        <v>C03F-C07F</v>
      </c>
      <c r="H502" s="101" t="str">
        <f t="shared" si="121"/>
        <v>C03F</v>
      </c>
      <c r="I502" s="101" t="str">
        <f t="shared" si="122"/>
        <v>C07F</v>
      </c>
      <c r="J502" s="161"/>
      <c r="K502" s="163"/>
      <c r="L502" s="164"/>
      <c r="M502" s="163"/>
      <c r="N502" s="103" t="s">
        <v>41</v>
      </c>
      <c r="O502" s="105">
        <v>0</v>
      </c>
      <c r="P502" s="104">
        <f t="shared" si="119"/>
        <v>1685.63</v>
      </c>
      <c r="Q502" s="166"/>
      <c r="R502" s="168"/>
      <c r="W502" s="54" t="str">
        <f t="shared" si="120"/>
        <v>mkckdvol -dev IBM.2107-75KYB61 -extpool P0 -cap 32760 -eam rotateexts -sam ese -name ckd_KYB61_#h C03F-C07F</v>
      </c>
    </row>
    <row r="503" spans="1:23" ht="13.15" customHeight="1" x14ac:dyDescent="0.2">
      <c r="A503" s="99" t="s">
        <v>15</v>
      </c>
      <c r="B503" s="99" t="s">
        <v>27</v>
      </c>
      <c r="C503" s="100" t="s">
        <v>28</v>
      </c>
      <c r="D503" s="101">
        <v>20</v>
      </c>
      <c r="E503" s="159"/>
      <c r="F503" s="161"/>
      <c r="G503" s="102" t="str">
        <f t="shared" si="118"/>
        <v>C080-C093</v>
      </c>
      <c r="H503" s="101" t="str">
        <f t="shared" si="121"/>
        <v>C080</v>
      </c>
      <c r="I503" s="101" t="str">
        <f t="shared" si="122"/>
        <v>C093</v>
      </c>
      <c r="J503" s="161"/>
      <c r="K503" s="163"/>
      <c r="L503" s="164"/>
      <c r="M503" s="163"/>
      <c r="N503" s="103" t="s">
        <v>41</v>
      </c>
      <c r="O503" s="105">
        <v>0</v>
      </c>
      <c r="P503" s="104">
        <f t="shared" si="119"/>
        <v>52.86</v>
      </c>
      <c r="Q503" s="166"/>
      <c r="R503" s="168"/>
      <c r="W503" s="54" t="str">
        <f t="shared" si="120"/>
        <v>mkckdvol -dev IBM.2107-75KYB61 -extpool P0 -cap 3339 -eam rotateexts -sam ese -name ckd_KYB61_#h C080-C093</v>
      </c>
    </row>
    <row r="504" spans="1:23" ht="13.15" customHeight="1" x14ac:dyDescent="0.2">
      <c r="A504" s="99" t="s">
        <v>15</v>
      </c>
      <c r="B504" s="99" t="s">
        <v>23</v>
      </c>
      <c r="C504" s="100" t="s">
        <v>24</v>
      </c>
      <c r="D504" s="101">
        <v>39</v>
      </c>
      <c r="E504" s="159"/>
      <c r="F504" s="161"/>
      <c r="G504" s="102" t="str">
        <f t="shared" si="118"/>
        <v>C094-C0BA</v>
      </c>
      <c r="H504" s="101" t="str">
        <f t="shared" si="121"/>
        <v>C094</v>
      </c>
      <c r="I504" s="101" t="str">
        <f t="shared" si="122"/>
        <v>C0BA</v>
      </c>
      <c r="J504" s="161"/>
      <c r="K504" s="163"/>
      <c r="L504" s="164"/>
      <c r="M504" s="163"/>
      <c r="N504" s="103" t="s">
        <v>41</v>
      </c>
      <c r="O504" s="105">
        <v>0</v>
      </c>
      <c r="P504" s="104">
        <f t="shared" si="119"/>
        <v>2022.76</v>
      </c>
      <c r="Q504" s="166"/>
      <c r="R504" s="168"/>
      <c r="W504" s="54" t="str">
        <f t="shared" si="120"/>
        <v>mkckdvol -dev IBM.2107-75KYB61 -extpool P0 -cap 65520 -eam rotateexts -sam ese -name ckd_KYB61_#h C094-C0BA</v>
      </c>
    </row>
    <row r="505" spans="1:23" ht="13.15" customHeight="1" x14ac:dyDescent="0.2">
      <c r="A505" s="99" t="s">
        <v>15</v>
      </c>
      <c r="B505" s="99" t="s">
        <v>29</v>
      </c>
      <c r="C505" s="100" t="s">
        <v>30</v>
      </c>
      <c r="D505" s="101">
        <v>3</v>
      </c>
      <c r="E505" s="159"/>
      <c r="F505" s="161"/>
      <c r="G505" s="102" t="str">
        <f t="shared" si="118"/>
        <v>C0BB-C0BD</v>
      </c>
      <c r="H505" s="101" t="str">
        <f t="shared" si="121"/>
        <v>C0BB</v>
      </c>
      <c r="I505" s="101" t="str">
        <f t="shared" si="122"/>
        <v>C0BD</v>
      </c>
      <c r="J505" s="161"/>
      <c r="K505" s="163"/>
      <c r="L505" s="164"/>
      <c r="M505" s="163"/>
      <c r="N505" s="103" t="s">
        <v>41</v>
      </c>
      <c r="O505" s="105">
        <v>0</v>
      </c>
      <c r="P505" s="104">
        <f t="shared" si="119"/>
        <v>623.78</v>
      </c>
      <c r="Q505" s="166"/>
      <c r="R505" s="168"/>
      <c r="W505" s="54" t="str">
        <f t="shared" si="120"/>
        <v>mkckdvol -dev IBM.2107-75KYB61 -extpool P0 -cap 262668 -eam rotateexts -sam ese -name ckd_KYB61_#h C0BB-C0BD</v>
      </c>
    </row>
    <row r="506" spans="1:23" ht="13.15" customHeight="1" x14ac:dyDescent="0.2">
      <c r="A506" s="99" t="s">
        <v>15</v>
      </c>
      <c r="B506" s="99" t="s">
        <v>23</v>
      </c>
      <c r="C506" s="100" t="s">
        <v>24</v>
      </c>
      <c r="D506" s="101">
        <v>15</v>
      </c>
      <c r="E506" s="159"/>
      <c r="F506" s="161"/>
      <c r="G506" s="102" t="str">
        <f t="shared" si="118"/>
        <v>C0BE-C0CC</v>
      </c>
      <c r="H506" s="101" t="str">
        <f t="shared" si="121"/>
        <v>C0BE</v>
      </c>
      <c r="I506" s="101" t="str">
        <f t="shared" si="122"/>
        <v>C0CC</v>
      </c>
      <c r="J506" s="161"/>
      <c r="K506" s="163"/>
      <c r="L506" s="164"/>
      <c r="M506" s="163"/>
      <c r="N506" s="103" t="s">
        <v>41</v>
      </c>
      <c r="O506" s="105">
        <v>0</v>
      </c>
      <c r="P506" s="104">
        <f t="shared" si="119"/>
        <v>777.98</v>
      </c>
      <c r="Q506" s="166"/>
      <c r="R506" s="168"/>
      <c r="W506" s="54" t="str">
        <f t="shared" si="120"/>
        <v>mkckdvol -dev IBM.2107-75KYB61 -extpool P0 -cap 65520 -eam rotateexts -sam ese -name ckd_KYB61_#h C0BE-C0CC</v>
      </c>
    </row>
    <row r="507" spans="1:23" ht="13.15" customHeight="1" x14ac:dyDescent="0.2">
      <c r="A507" s="99" t="s">
        <v>15</v>
      </c>
      <c r="B507" s="99" t="s">
        <v>29</v>
      </c>
      <c r="C507" s="100" t="s">
        <v>30</v>
      </c>
      <c r="D507" s="101">
        <v>3</v>
      </c>
      <c r="E507" s="159"/>
      <c r="F507" s="161"/>
      <c r="G507" s="102" t="str">
        <f t="shared" si="118"/>
        <v>C0CD-C0CF</v>
      </c>
      <c r="H507" s="101" t="str">
        <f t="shared" si="121"/>
        <v>C0CD</v>
      </c>
      <c r="I507" s="101" t="str">
        <f t="shared" si="122"/>
        <v>C0CF</v>
      </c>
      <c r="J507" s="161"/>
      <c r="K507" s="163"/>
      <c r="L507" s="164"/>
      <c r="M507" s="163"/>
      <c r="N507" s="103" t="s">
        <v>41</v>
      </c>
      <c r="O507" s="105">
        <v>0</v>
      </c>
      <c r="P507" s="104">
        <f t="shared" si="119"/>
        <v>623.78</v>
      </c>
      <c r="Q507" s="166"/>
      <c r="R507" s="168"/>
      <c r="W507" s="54" t="str">
        <f t="shared" si="120"/>
        <v>mkckdvol -dev IBM.2107-75KYB61 -extpool P0 -cap 262668 -eam rotateexts -sam ese -name ckd_KYB61_#h C0CD-C0CF</v>
      </c>
    </row>
    <row r="508" spans="1:23" s="25" customFormat="1" ht="12.75" customHeight="1" x14ac:dyDescent="0.2">
      <c r="A508" s="26" t="s">
        <v>15</v>
      </c>
      <c r="B508" s="26" t="s">
        <v>23</v>
      </c>
      <c r="C508" s="27" t="s">
        <v>24</v>
      </c>
      <c r="D508" s="28">
        <v>14</v>
      </c>
      <c r="E508" s="124"/>
      <c r="F508" s="30"/>
      <c r="G508" s="31" t="str">
        <f t="shared" si="118"/>
        <v>C0D0-C0DD</v>
      </c>
      <c r="H508" s="32" t="str">
        <f t="shared" si="121"/>
        <v>C0D0</v>
      </c>
      <c r="I508" s="32" t="str">
        <f t="shared" si="122"/>
        <v>C0DD</v>
      </c>
      <c r="J508" s="31"/>
      <c r="K508" s="33"/>
      <c r="L508" s="34"/>
      <c r="M508" s="33"/>
      <c r="N508" s="31" t="s">
        <v>41</v>
      </c>
      <c r="O508" s="35">
        <v>0</v>
      </c>
      <c r="P508" s="36">
        <f t="shared" si="119"/>
        <v>726.12</v>
      </c>
      <c r="Q508" s="37"/>
      <c r="R508" s="38"/>
      <c r="W508" s="25" t="str">
        <f t="shared" si="120"/>
        <v>mkckdvol -dev IBM.2107-75KYB61 -extpool P0 -cap 65520 -eam rotateexts -sam ese -name ckd_KYB61_#h C0D0-C0DD</v>
      </c>
    </row>
    <row r="509" spans="1:23" ht="13.15" customHeight="1" x14ac:dyDescent="0.2">
      <c r="A509" s="99" t="s">
        <v>15</v>
      </c>
      <c r="B509" s="99" t="s">
        <v>16</v>
      </c>
      <c r="C509" s="100" t="s">
        <v>17</v>
      </c>
      <c r="D509" s="101">
        <v>1</v>
      </c>
      <c r="E509" s="132">
        <v>222</v>
      </c>
      <c r="F509" s="160" t="str">
        <f>DEC2HEX(HEX2DEC(F499)+1)</f>
        <v>C1</v>
      </c>
      <c r="G509" s="102" t="str">
        <f t="shared" si="118"/>
        <v>C100-C100</v>
      </c>
      <c r="H509" s="101" t="str">
        <f>DEC2HEX(HEX2DEC(H499)+256)</f>
        <v>C100</v>
      </c>
      <c r="I509" s="101" t="str">
        <f>DEC2HEX(HEX2DEC(I499)+256)</f>
        <v>C100</v>
      </c>
      <c r="J509" s="162" t="str">
        <f>DEC2HEX(HEX2DEC(J499)+256)</f>
        <v>C1E0</v>
      </c>
      <c r="K509" s="162" t="str">
        <f>DEC2HEX(HEX2DEC(K499)+256)</f>
        <v>C1FF</v>
      </c>
      <c r="L509" s="162">
        <f>(HEX2DEC(K509)-HEX2DEC(J509))+1</f>
        <v>32</v>
      </c>
      <c r="M509" s="162" t="str">
        <f>DEC2HEX(HEX2DEC(M499)+256)</f>
        <v>C10E</v>
      </c>
      <c r="N509" s="103" t="s">
        <v>41</v>
      </c>
      <c r="O509" s="102" t="s">
        <v>16</v>
      </c>
      <c r="P509" s="104">
        <f t="shared" si="119"/>
        <v>0.88</v>
      </c>
      <c r="Q509" s="165">
        <f>SUM(P509:P517)</f>
        <v>7904.94</v>
      </c>
      <c r="R509" s="167" t="s">
        <v>136</v>
      </c>
      <c r="W509" s="54" t="str">
        <f t="shared" si="120"/>
        <v>mkckdvol -dev IBM.2107-75KYB61 -extpool P1 -cap 1113 -eam rotateexts -sam ese -name ckd_KYB61_#h C100-C100</v>
      </c>
    </row>
    <row r="510" spans="1:23" ht="13.15" customHeight="1" x14ac:dyDescent="0.2">
      <c r="A510" s="99" t="s">
        <v>15</v>
      </c>
      <c r="B510" s="99" t="s">
        <v>18</v>
      </c>
      <c r="C510" s="100" t="s">
        <v>19</v>
      </c>
      <c r="D510" s="101">
        <v>25</v>
      </c>
      <c r="E510" s="159"/>
      <c r="F510" s="161"/>
      <c r="G510" s="102" t="str">
        <f t="shared" si="118"/>
        <v>C101-C119</v>
      </c>
      <c r="H510" s="101" t="str">
        <f t="shared" ref="H510:H518" si="123">DEC2HEX(HEX2DEC(I509)+1)</f>
        <v>C101</v>
      </c>
      <c r="I510" s="101" t="str">
        <f t="shared" ref="I510:I518" si="124">DEC2HEX(HEX2DEC(H510)+D510-1)</f>
        <v>C119</v>
      </c>
      <c r="J510" s="164"/>
      <c r="K510" s="164"/>
      <c r="L510" s="164"/>
      <c r="M510" s="164"/>
      <c r="N510" s="103" t="s">
        <v>41</v>
      </c>
      <c r="O510" s="105">
        <v>1</v>
      </c>
      <c r="P510" s="104">
        <f t="shared" si="119"/>
        <v>198.24</v>
      </c>
      <c r="Q510" s="166"/>
      <c r="R510" s="168"/>
      <c r="W510" s="54" t="str">
        <f t="shared" si="120"/>
        <v>mkckdvol -dev IBM.2107-75KYB61 -extpool P1 -cap 10017 -eam rotateexts -sam ese -name ckd_KYB61_#h C101-C119</v>
      </c>
    </row>
    <row r="511" spans="1:23" ht="13.15" customHeight="1" x14ac:dyDescent="0.2">
      <c r="A511" s="99" t="s">
        <v>15</v>
      </c>
      <c r="B511" s="99" t="s">
        <v>23</v>
      </c>
      <c r="C511" s="100" t="s">
        <v>24</v>
      </c>
      <c r="D511" s="101">
        <v>37</v>
      </c>
      <c r="E511" s="159"/>
      <c r="F511" s="161"/>
      <c r="G511" s="102" t="str">
        <f t="shared" si="118"/>
        <v>C11A-C13E</v>
      </c>
      <c r="H511" s="101" t="str">
        <f t="shared" si="123"/>
        <v>C11A</v>
      </c>
      <c r="I511" s="101" t="str">
        <f t="shared" si="124"/>
        <v>C13E</v>
      </c>
      <c r="J511" s="164"/>
      <c r="K511" s="164"/>
      <c r="L511" s="164"/>
      <c r="M511" s="164"/>
      <c r="N511" s="103" t="s">
        <v>41</v>
      </c>
      <c r="O511" s="105">
        <v>1</v>
      </c>
      <c r="P511" s="104">
        <f t="shared" si="119"/>
        <v>1919.03</v>
      </c>
      <c r="Q511" s="166"/>
      <c r="R511" s="168"/>
      <c r="W511" s="54" t="str">
        <f t="shared" si="120"/>
        <v>mkckdvol -dev IBM.2107-75KYB61 -extpool P1 -cap 65520 -eam rotateexts -sam ese -name ckd_KYB61_#h C11A-C13E</v>
      </c>
    </row>
    <row r="512" spans="1:23" s="63" customFormat="1" x14ac:dyDescent="0.2">
      <c r="A512" s="99" t="s">
        <v>15</v>
      </c>
      <c r="B512" s="99" t="s">
        <v>25</v>
      </c>
      <c r="C512" s="100" t="s">
        <v>26</v>
      </c>
      <c r="D512" s="101">
        <v>65</v>
      </c>
      <c r="E512" s="159"/>
      <c r="F512" s="161"/>
      <c r="G512" s="102" t="str">
        <f t="shared" si="118"/>
        <v>C13F-C17F</v>
      </c>
      <c r="H512" s="101" t="str">
        <f t="shared" si="123"/>
        <v>C13F</v>
      </c>
      <c r="I512" s="101" t="str">
        <f t="shared" si="124"/>
        <v>C17F</v>
      </c>
      <c r="J512" s="164"/>
      <c r="K512" s="164"/>
      <c r="L512" s="164"/>
      <c r="M512" s="164"/>
      <c r="N512" s="103" t="s">
        <v>41</v>
      </c>
      <c r="O512" s="105">
        <v>1</v>
      </c>
      <c r="P512" s="104">
        <f t="shared" si="119"/>
        <v>1685.63</v>
      </c>
      <c r="Q512" s="166"/>
      <c r="R512" s="168"/>
      <c r="W512" s="54" t="str">
        <f t="shared" si="120"/>
        <v>mkckdvol -dev IBM.2107-75KYB61 -extpool P1 -cap 32760 -eam rotateexts -sam ese -name ckd_KYB61_#h C13F-C17F</v>
      </c>
    </row>
    <row r="513" spans="1:23" s="63" customFormat="1" x14ac:dyDescent="0.2">
      <c r="A513" s="99" t="s">
        <v>15</v>
      </c>
      <c r="B513" s="99" t="s">
        <v>27</v>
      </c>
      <c r="C513" s="100" t="s">
        <v>28</v>
      </c>
      <c r="D513" s="101">
        <v>20</v>
      </c>
      <c r="E513" s="159"/>
      <c r="F513" s="161"/>
      <c r="G513" s="102" t="str">
        <f t="shared" si="118"/>
        <v>C180-C193</v>
      </c>
      <c r="H513" s="101" t="str">
        <f t="shared" si="123"/>
        <v>C180</v>
      </c>
      <c r="I513" s="101" t="str">
        <f t="shared" si="124"/>
        <v>C193</v>
      </c>
      <c r="J513" s="164"/>
      <c r="K513" s="164"/>
      <c r="L513" s="164"/>
      <c r="M513" s="164"/>
      <c r="N513" s="103" t="s">
        <v>41</v>
      </c>
      <c r="O513" s="105">
        <v>1</v>
      </c>
      <c r="P513" s="104">
        <f t="shared" si="119"/>
        <v>52.86</v>
      </c>
      <c r="Q513" s="166"/>
      <c r="R513" s="168"/>
      <c r="W513" s="54" t="str">
        <f t="shared" si="120"/>
        <v>mkckdvol -dev IBM.2107-75KYB61 -extpool P1 -cap 3339 -eam rotateexts -sam ese -name ckd_KYB61_#h C180-C193</v>
      </c>
    </row>
    <row r="514" spans="1:23" x14ac:dyDescent="0.2">
      <c r="A514" s="99" t="s">
        <v>15</v>
      </c>
      <c r="B514" s="99" t="s">
        <v>23</v>
      </c>
      <c r="C514" s="100" t="s">
        <v>24</v>
      </c>
      <c r="D514" s="101">
        <v>39</v>
      </c>
      <c r="E514" s="159"/>
      <c r="F514" s="161"/>
      <c r="G514" s="102" t="str">
        <f t="shared" si="118"/>
        <v>C194-C1BA</v>
      </c>
      <c r="H514" s="101" t="str">
        <f t="shared" si="123"/>
        <v>C194</v>
      </c>
      <c r="I514" s="101" t="str">
        <f t="shared" si="124"/>
        <v>C1BA</v>
      </c>
      <c r="J514" s="164"/>
      <c r="K514" s="164"/>
      <c r="L514" s="164"/>
      <c r="M514" s="164"/>
      <c r="N514" s="103" t="s">
        <v>41</v>
      </c>
      <c r="O514" s="105">
        <v>1</v>
      </c>
      <c r="P514" s="104">
        <f t="shared" si="119"/>
        <v>2022.76</v>
      </c>
      <c r="Q514" s="166"/>
      <c r="R514" s="168"/>
      <c r="W514" s="54" t="str">
        <f t="shared" si="120"/>
        <v>mkckdvol -dev IBM.2107-75KYB61 -extpool P1 -cap 65520 -eam rotateexts -sam ese -name ckd_KYB61_#h C194-C1BA</v>
      </c>
    </row>
    <row r="515" spans="1:23" x14ac:dyDescent="0.2">
      <c r="A515" s="99" t="s">
        <v>15</v>
      </c>
      <c r="B515" s="99" t="s">
        <v>29</v>
      </c>
      <c r="C515" s="100" t="s">
        <v>30</v>
      </c>
      <c r="D515" s="101">
        <v>3</v>
      </c>
      <c r="E515" s="159"/>
      <c r="F515" s="161"/>
      <c r="G515" s="102" t="str">
        <f t="shared" si="118"/>
        <v>C1BB-C1BD</v>
      </c>
      <c r="H515" s="101" t="str">
        <f t="shared" si="123"/>
        <v>C1BB</v>
      </c>
      <c r="I515" s="101" t="str">
        <f t="shared" si="124"/>
        <v>C1BD</v>
      </c>
      <c r="J515" s="164"/>
      <c r="K515" s="164"/>
      <c r="L515" s="164"/>
      <c r="M515" s="164"/>
      <c r="N515" s="103" t="s">
        <v>41</v>
      </c>
      <c r="O515" s="105">
        <v>1</v>
      </c>
      <c r="P515" s="104">
        <f t="shared" si="119"/>
        <v>623.78</v>
      </c>
      <c r="Q515" s="166"/>
      <c r="R515" s="168"/>
      <c r="W515" s="54" t="str">
        <f t="shared" si="120"/>
        <v>mkckdvol -dev IBM.2107-75KYB61 -extpool P1 -cap 262668 -eam rotateexts -sam ese -name ckd_KYB61_#h C1BB-C1BD</v>
      </c>
    </row>
    <row r="516" spans="1:23" x14ac:dyDescent="0.2">
      <c r="A516" s="99" t="s">
        <v>15</v>
      </c>
      <c r="B516" s="99" t="s">
        <v>23</v>
      </c>
      <c r="C516" s="100" t="s">
        <v>24</v>
      </c>
      <c r="D516" s="101">
        <v>15</v>
      </c>
      <c r="E516" s="159"/>
      <c r="F516" s="161"/>
      <c r="G516" s="102" t="str">
        <f t="shared" si="118"/>
        <v>C1BE-C1CC</v>
      </c>
      <c r="H516" s="101" t="str">
        <f t="shared" si="123"/>
        <v>C1BE</v>
      </c>
      <c r="I516" s="101" t="str">
        <f t="shared" si="124"/>
        <v>C1CC</v>
      </c>
      <c r="J516" s="164"/>
      <c r="K516" s="164"/>
      <c r="L516" s="164"/>
      <c r="M516" s="164"/>
      <c r="N516" s="103" t="s">
        <v>41</v>
      </c>
      <c r="O516" s="105">
        <v>1</v>
      </c>
      <c r="P516" s="104">
        <f t="shared" si="119"/>
        <v>777.98</v>
      </c>
      <c r="Q516" s="166"/>
      <c r="R516" s="168"/>
      <c r="W516" s="54" t="str">
        <f t="shared" si="120"/>
        <v>mkckdvol -dev IBM.2107-75KYB61 -extpool P1 -cap 65520 -eam rotateexts -sam ese -name ckd_KYB61_#h C1BE-C1CC</v>
      </c>
    </row>
    <row r="517" spans="1:23" x14ac:dyDescent="0.2">
      <c r="A517" s="99" t="s">
        <v>15</v>
      </c>
      <c r="B517" s="99" t="s">
        <v>29</v>
      </c>
      <c r="C517" s="100" t="s">
        <v>30</v>
      </c>
      <c r="D517" s="101">
        <v>3</v>
      </c>
      <c r="E517" s="159"/>
      <c r="F517" s="161"/>
      <c r="G517" s="102" t="str">
        <f t="shared" si="118"/>
        <v>C1CD-C1CF</v>
      </c>
      <c r="H517" s="101" t="str">
        <f t="shared" si="123"/>
        <v>C1CD</v>
      </c>
      <c r="I517" s="101" t="str">
        <f t="shared" si="124"/>
        <v>C1CF</v>
      </c>
      <c r="J517" s="164"/>
      <c r="K517" s="164"/>
      <c r="L517" s="164"/>
      <c r="M517" s="164"/>
      <c r="N517" s="103" t="s">
        <v>41</v>
      </c>
      <c r="O517" s="105">
        <v>1</v>
      </c>
      <c r="P517" s="104">
        <f t="shared" si="119"/>
        <v>623.78</v>
      </c>
      <c r="Q517" s="166"/>
      <c r="R517" s="168"/>
      <c r="W517" s="54" t="str">
        <f t="shared" si="120"/>
        <v>mkckdvol -dev IBM.2107-75KYB61 -extpool P1 -cap 262668 -eam rotateexts -sam ese -name ckd_KYB61_#h C1CD-C1CF</v>
      </c>
    </row>
    <row r="518" spans="1:23" s="25" customFormat="1" ht="12.75" customHeight="1" x14ac:dyDescent="0.2">
      <c r="A518" s="26" t="s">
        <v>15</v>
      </c>
      <c r="B518" s="26" t="s">
        <v>23</v>
      </c>
      <c r="C518" s="27" t="s">
        <v>24</v>
      </c>
      <c r="D518" s="28">
        <v>14</v>
      </c>
      <c r="E518" s="124"/>
      <c r="F518" s="30"/>
      <c r="G518" s="31" t="str">
        <f t="shared" si="118"/>
        <v>C1D0-C1DD</v>
      </c>
      <c r="H518" s="32" t="str">
        <f t="shared" si="123"/>
        <v>C1D0</v>
      </c>
      <c r="I518" s="32" t="str">
        <f t="shared" si="124"/>
        <v>C1DD</v>
      </c>
      <c r="J518" s="31"/>
      <c r="K518" s="33"/>
      <c r="L518" s="34"/>
      <c r="M518" s="33"/>
      <c r="N518" s="31" t="s">
        <v>41</v>
      </c>
      <c r="O518" s="35">
        <v>1</v>
      </c>
      <c r="P518" s="36">
        <f t="shared" si="119"/>
        <v>726.12</v>
      </c>
      <c r="Q518" s="37"/>
      <c r="R518" s="38"/>
      <c r="W518" s="25" t="str">
        <f t="shared" si="120"/>
        <v>mkckdvol -dev IBM.2107-75KYB61 -extpool P1 -cap 65520 -eam rotateexts -sam ese -name ckd_KYB61_#h C1D0-C1DD</v>
      </c>
    </row>
    <row r="519" spans="1:23" x14ac:dyDescent="0.2">
      <c r="A519" s="99" t="s">
        <v>15</v>
      </c>
      <c r="B519" s="99" t="s">
        <v>16</v>
      </c>
      <c r="C519" s="100" t="s">
        <v>17</v>
      </c>
      <c r="D519" s="101">
        <v>1</v>
      </c>
      <c r="E519" s="132">
        <v>222</v>
      </c>
      <c r="F519" s="160" t="str">
        <f>DEC2HEX(HEX2DEC(F509)+1)</f>
        <v>C2</v>
      </c>
      <c r="G519" s="102" t="str">
        <f t="shared" si="118"/>
        <v>C200-C200</v>
      </c>
      <c r="H519" s="101" t="str">
        <f>DEC2HEX(HEX2DEC(H509)+256)</f>
        <v>C200</v>
      </c>
      <c r="I519" s="101" t="str">
        <f>DEC2HEX(HEX2DEC(I509)+256)</f>
        <v>C200</v>
      </c>
      <c r="J519" s="162" t="str">
        <f>DEC2HEX(HEX2DEC(J509)+256)</f>
        <v>C2E0</v>
      </c>
      <c r="K519" s="162" t="str">
        <f>DEC2HEX(HEX2DEC(K509)+256)</f>
        <v>C2FF</v>
      </c>
      <c r="L519" s="162">
        <f>(HEX2DEC(K519)-HEX2DEC(J519))+1</f>
        <v>32</v>
      </c>
      <c r="M519" s="162" t="str">
        <f>DEC2HEX(HEX2DEC(M509)+256)</f>
        <v>C20E</v>
      </c>
      <c r="N519" s="103" t="s">
        <v>41</v>
      </c>
      <c r="O519" s="102" t="s">
        <v>22</v>
      </c>
      <c r="P519" s="104">
        <f t="shared" si="119"/>
        <v>0.88</v>
      </c>
      <c r="Q519" s="165">
        <f>SUM(P519:P527)</f>
        <v>7904.94</v>
      </c>
      <c r="R519" s="167" t="s">
        <v>136</v>
      </c>
      <c r="W519" s="54" t="str">
        <f t="shared" si="120"/>
        <v>mkckdvol -dev IBM.2107-75KYB61 -extpool P0 -cap 1113 -eam rotateexts -sam ese -name ckd_KYB61_#h C200-C200</v>
      </c>
    </row>
    <row r="520" spans="1:23" x14ac:dyDescent="0.2">
      <c r="A520" s="99" t="s">
        <v>15</v>
      </c>
      <c r="B520" s="99" t="s">
        <v>18</v>
      </c>
      <c r="C520" s="100" t="s">
        <v>19</v>
      </c>
      <c r="D520" s="101">
        <v>25</v>
      </c>
      <c r="E520" s="159"/>
      <c r="F520" s="161"/>
      <c r="G520" s="102" t="str">
        <f t="shared" si="118"/>
        <v>C201-C219</v>
      </c>
      <c r="H520" s="101" t="str">
        <f t="shared" ref="H520:H528" si="125">DEC2HEX(HEX2DEC(I519)+1)</f>
        <v>C201</v>
      </c>
      <c r="I520" s="101" t="str">
        <f t="shared" ref="I520:I528" si="126">DEC2HEX(HEX2DEC(H520)+D520-1)</f>
        <v>C219</v>
      </c>
      <c r="J520" s="164"/>
      <c r="K520" s="164"/>
      <c r="L520" s="164"/>
      <c r="M520" s="164"/>
      <c r="N520" s="103" t="s">
        <v>41</v>
      </c>
      <c r="O520" s="105">
        <v>0</v>
      </c>
      <c r="P520" s="104">
        <f t="shared" si="119"/>
        <v>198.24</v>
      </c>
      <c r="Q520" s="166"/>
      <c r="R520" s="168"/>
      <c r="W520" s="54" t="str">
        <f t="shared" si="120"/>
        <v>mkckdvol -dev IBM.2107-75KYB61 -extpool P0 -cap 10017 -eam rotateexts -sam ese -name ckd_KYB61_#h C201-C219</v>
      </c>
    </row>
    <row r="521" spans="1:23" x14ac:dyDescent="0.2">
      <c r="A521" s="99" t="s">
        <v>15</v>
      </c>
      <c r="B521" s="99" t="s">
        <v>23</v>
      </c>
      <c r="C521" s="100" t="s">
        <v>24</v>
      </c>
      <c r="D521" s="101">
        <v>37</v>
      </c>
      <c r="E521" s="159"/>
      <c r="F521" s="161"/>
      <c r="G521" s="102" t="str">
        <f t="shared" si="118"/>
        <v>C21A-C23E</v>
      </c>
      <c r="H521" s="101" t="str">
        <f t="shared" si="125"/>
        <v>C21A</v>
      </c>
      <c r="I521" s="101" t="str">
        <f t="shared" si="126"/>
        <v>C23E</v>
      </c>
      <c r="J521" s="164"/>
      <c r="K521" s="164"/>
      <c r="L521" s="164"/>
      <c r="M521" s="164"/>
      <c r="N521" s="103" t="s">
        <v>41</v>
      </c>
      <c r="O521" s="105">
        <v>0</v>
      </c>
      <c r="P521" s="104">
        <f t="shared" si="119"/>
        <v>1919.03</v>
      </c>
      <c r="Q521" s="166"/>
      <c r="R521" s="168"/>
      <c r="W521" s="54" t="str">
        <f t="shared" si="120"/>
        <v>mkckdvol -dev IBM.2107-75KYB61 -extpool P0 -cap 65520 -eam rotateexts -sam ese -name ckd_KYB61_#h C21A-C23E</v>
      </c>
    </row>
    <row r="522" spans="1:23" x14ac:dyDescent="0.2">
      <c r="A522" s="99" t="s">
        <v>15</v>
      </c>
      <c r="B522" s="99" t="s">
        <v>25</v>
      </c>
      <c r="C522" s="100" t="s">
        <v>26</v>
      </c>
      <c r="D522" s="101">
        <v>65</v>
      </c>
      <c r="E522" s="159"/>
      <c r="F522" s="161"/>
      <c r="G522" s="102" t="str">
        <f t="shared" si="118"/>
        <v>C23F-C27F</v>
      </c>
      <c r="H522" s="101" t="str">
        <f t="shared" si="125"/>
        <v>C23F</v>
      </c>
      <c r="I522" s="101" t="str">
        <f t="shared" si="126"/>
        <v>C27F</v>
      </c>
      <c r="J522" s="164"/>
      <c r="K522" s="164"/>
      <c r="L522" s="164"/>
      <c r="M522" s="164"/>
      <c r="N522" s="103" t="s">
        <v>41</v>
      </c>
      <c r="O522" s="105">
        <v>0</v>
      </c>
      <c r="P522" s="104">
        <f t="shared" si="119"/>
        <v>1685.63</v>
      </c>
      <c r="Q522" s="166"/>
      <c r="R522" s="168"/>
      <c r="W522" s="54" t="str">
        <f t="shared" si="120"/>
        <v>mkckdvol -dev IBM.2107-75KYB61 -extpool P0 -cap 32760 -eam rotateexts -sam ese -name ckd_KYB61_#h C23F-C27F</v>
      </c>
    </row>
    <row r="523" spans="1:23" x14ac:dyDescent="0.2">
      <c r="A523" s="99" t="s">
        <v>15</v>
      </c>
      <c r="B523" s="99" t="s">
        <v>27</v>
      </c>
      <c r="C523" s="100" t="s">
        <v>28</v>
      </c>
      <c r="D523" s="101">
        <v>20</v>
      </c>
      <c r="E523" s="159"/>
      <c r="F523" s="161"/>
      <c r="G523" s="102" t="str">
        <f t="shared" si="118"/>
        <v>C280-C293</v>
      </c>
      <c r="H523" s="101" t="str">
        <f t="shared" si="125"/>
        <v>C280</v>
      </c>
      <c r="I523" s="101" t="str">
        <f t="shared" si="126"/>
        <v>C293</v>
      </c>
      <c r="J523" s="164"/>
      <c r="K523" s="164"/>
      <c r="L523" s="164"/>
      <c r="M523" s="164"/>
      <c r="N523" s="103" t="s">
        <v>41</v>
      </c>
      <c r="O523" s="105">
        <v>0</v>
      </c>
      <c r="P523" s="104">
        <f t="shared" si="119"/>
        <v>52.86</v>
      </c>
      <c r="Q523" s="166"/>
      <c r="R523" s="168"/>
      <c r="W523" s="54" t="str">
        <f t="shared" si="120"/>
        <v>mkckdvol -dev IBM.2107-75KYB61 -extpool P0 -cap 3339 -eam rotateexts -sam ese -name ckd_KYB61_#h C280-C293</v>
      </c>
    </row>
    <row r="524" spans="1:23" x14ac:dyDescent="0.2">
      <c r="A524" s="99" t="s">
        <v>15</v>
      </c>
      <c r="B524" s="99" t="s">
        <v>23</v>
      </c>
      <c r="C524" s="100" t="s">
        <v>24</v>
      </c>
      <c r="D524" s="101">
        <v>39</v>
      </c>
      <c r="E524" s="159"/>
      <c r="F524" s="161"/>
      <c r="G524" s="102" t="str">
        <f t="shared" si="118"/>
        <v>C294-C2BA</v>
      </c>
      <c r="H524" s="101" t="str">
        <f t="shared" si="125"/>
        <v>C294</v>
      </c>
      <c r="I524" s="101" t="str">
        <f t="shared" si="126"/>
        <v>C2BA</v>
      </c>
      <c r="J524" s="164"/>
      <c r="K524" s="164"/>
      <c r="L524" s="164"/>
      <c r="M524" s="164"/>
      <c r="N524" s="103" t="s">
        <v>41</v>
      </c>
      <c r="O524" s="105">
        <v>0</v>
      </c>
      <c r="P524" s="104">
        <f t="shared" si="119"/>
        <v>2022.76</v>
      </c>
      <c r="Q524" s="166"/>
      <c r="R524" s="168"/>
      <c r="W524" s="54" t="str">
        <f t="shared" si="120"/>
        <v>mkckdvol -dev IBM.2107-75KYB61 -extpool P0 -cap 65520 -eam rotateexts -sam ese -name ckd_KYB61_#h C294-C2BA</v>
      </c>
    </row>
    <row r="525" spans="1:23" x14ac:dyDescent="0.2">
      <c r="A525" s="99" t="s">
        <v>15</v>
      </c>
      <c r="B525" s="99" t="s">
        <v>29</v>
      </c>
      <c r="C525" s="100" t="s">
        <v>30</v>
      </c>
      <c r="D525" s="101">
        <v>3</v>
      </c>
      <c r="E525" s="159"/>
      <c r="F525" s="161"/>
      <c r="G525" s="102" t="str">
        <f t="shared" si="118"/>
        <v>C2BB-C2BD</v>
      </c>
      <c r="H525" s="101" t="str">
        <f t="shared" si="125"/>
        <v>C2BB</v>
      </c>
      <c r="I525" s="101" t="str">
        <f t="shared" si="126"/>
        <v>C2BD</v>
      </c>
      <c r="J525" s="164"/>
      <c r="K525" s="164"/>
      <c r="L525" s="164"/>
      <c r="M525" s="164"/>
      <c r="N525" s="103" t="s">
        <v>41</v>
      </c>
      <c r="O525" s="105">
        <v>0</v>
      </c>
      <c r="P525" s="104">
        <f t="shared" si="119"/>
        <v>623.78</v>
      </c>
      <c r="Q525" s="166"/>
      <c r="R525" s="168"/>
      <c r="W525" s="54" t="str">
        <f t="shared" si="120"/>
        <v>mkckdvol -dev IBM.2107-75KYB61 -extpool P0 -cap 262668 -eam rotateexts -sam ese -name ckd_KYB61_#h C2BB-C2BD</v>
      </c>
    </row>
    <row r="526" spans="1:23" x14ac:dyDescent="0.2">
      <c r="A526" s="99" t="s">
        <v>15</v>
      </c>
      <c r="B526" s="99" t="s">
        <v>23</v>
      </c>
      <c r="C526" s="100" t="s">
        <v>24</v>
      </c>
      <c r="D526" s="101">
        <v>15</v>
      </c>
      <c r="E526" s="159"/>
      <c r="F526" s="161"/>
      <c r="G526" s="102" t="str">
        <f t="shared" si="118"/>
        <v>C2BE-C2CC</v>
      </c>
      <c r="H526" s="101" t="str">
        <f t="shared" si="125"/>
        <v>C2BE</v>
      </c>
      <c r="I526" s="101" t="str">
        <f t="shared" si="126"/>
        <v>C2CC</v>
      </c>
      <c r="J526" s="164"/>
      <c r="K526" s="164"/>
      <c r="L526" s="164"/>
      <c r="M526" s="164"/>
      <c r="N526" s="103" t="s">
        <v>41</v>
      </c>
      <c r="O526" s="105">
        <v>0</v>
      </c>
      <c r="P526" s="104">
        <f t="shared" si="119"/>
        <v>777.98</v>
      </c>
      <c r="Q526" s="166"/>
      <c r="R526" s="168"/>
      <c r="W526" s="54" t="str">
        <f t="shared" si="120"/>
        <v>mkckdvol -dev IBM.2107-75KYB61 -extpool P0 -cap 65520 -eam rotateexts -sam ese -name ckd_KYB61_#h C2BE-C2CC</v>
      </c>
    </row>
    <row r="527" spans="1:23" x14ac:dyDescent="0.2">
      <c r="A527" s="99" t="s">
        <v>15</v>
      </c>
      <c r="B527" s="99" t="s">
        <v>29</v>
      </c>
      <c r="C527" s="100" t="s">
        <v>30</v>
      </c>
      <c r="D527" s="101">
        <v>3</v>
      </c>
      <c r="E527" s="159"/>
      <c r="F527" s="161"/>
      <c r="G527" s="102" t="str">
        <f t="shared" si="118"/>
        <v>C2CD-C2CF</v>
      </c>
      <c r="H527" s="101" t="str">
        <f t="shared" si="125"/>
        <v>C2CD</v>
      </c>
      <c r="I527" s="101" t="str">
        <f t="shared" si="126"/>
        <v>C2CF</v>
      </c>
      <c r="J527" s="164"/>
      <c r="K527" s="164"/>
      <c r="L527" s="164"/>
      <c r="M527" s="164"/>
      <c r="N527" s="103" t="s">
        <v>41</v>
      </c>
      <c r="O527" s="105">
        <v>0</v>
      </c>
      <c r="P527" s="104">
        <f t="shared" si="119"/>
        <v>623.78</v>
      </c>
      <c r="Q527" s="166"/>
      <c r="R527" s="168"/>
      <c r="W527" s="54" t="str">
        <f t="shared" si="120"/>
        <v>mkckdvol -dev IBM.2107-75KYB61 -extpool P0 -cap 262668 -eam rotateexts -sam ese -name ckd_KYB61_#h C2CD-C2CF</v>
      </c>
    </row>
    <row r="528" spans="1:23" s="25" customFormat="1" ht="12.75" customHeight="1" x14ac:dyDescent="0.2">
      <c r="A528" s="26" t="s">
        <v>15</v>
      </c>
      <c r="B528" s="26" t="s">
        <v>23</v>
      </c>
      <c r="C528" s="27" t="s">
        <v>24</v>
      </c>
      <c r="D528" s="28">
        <v>14</v>
      </c>
      <c r="E528" s="124"/>
      <c r="F528" s="30"/>
      <c r="G528" s="31" t="str">
        <f t="shared" si="118"/>
        <v>C2D0-C2DD</v>
      </c>
      <c r="H528" s="32" t="str">
        <f t="shared" si="125"/>
        <v>C2D0</v>
      </c>
      <c r="I528" s="32" t="str">
        <f t="shared" si="126"/>
        <v>C2DD</v>
      </c>
      <c r="J528" s="31"/>
      <c r="K528" s="33"/>
      <c r="L528" s="34"/>
      <c r="M528" s="33"/>
      <c r="N528" s="31" t="s">
        <v>41</v>
      </c>
      <c r="O528" s="35">
        <v>0</v>
      </c>
      <c r="P528" s="36">
        <f t="shared" si="119"/>
        <v>726.12</v>
      </c>
      <c r="Q528" s="37"/>
      <c r="R528" s="38"/>
      <c r="W528" s="25" t="str">
        <f t="shared" si="120"/>
        <v>mkckdvol -dev IBM.2107-75KYB61 -extpool P0 -cap 65520 -eam rotateexts -sam ese -name ckd_KYB61_#h C2D0-C2DD</v>
      </c>
    </row>
    <row r="529" spans="1:23" x14ac:dyDescent="0.2">
      <c r="A529" s="99" t="s">
        <v>15</v>
      </c>
      <c r="B529" s="99" t="s">
        <v>16</v>
      </c>
      <c r="C529" s="100" t="s">
        <v>17</v>
      </c>
      <c r="D529" s="101">
        <v>1</v>
      </c>
      <c r="E529" s="132">
        <v>222</v>
      </c>
      <c r="F529" s="160" t="str">
        <f>DEC2HEX(HEX2DEC(F519)+1)</f>
        <v>C3</v>
      </c>
      <c r="G529" s="102" t="str">
        <f t="shared" si="118"/>
        <v>C300-C300</v>
      </c>
      <c r="H529" s="101" t="str">
        <f>DEC2HEX(HEX2DEC(H519)+256)</f>
        <v>C300</v>
      </c>
      <c r="I529" s="101" t="str">
        <f>DEC2HEX(HEX2DEC(I519)+256)</f>
        <v>C300</v>
      </c>
      <c r="J529" s="162" t="str">
        <f>DEC2HEX(HEX2DEC(J519)+256)</f>
        <v>C3E0</v>
      </c>
      <c r="K529" s="162" t="str">
        <f>DEC2HEX(HEX2DEC(K519)+256)</f>
        <v>C3FF</v>
      </c>
      <c r="L529" s="162">
        <f>(HEX2DEC(K529)-HEX2DEC(J529))+1</f>
        <v>32</v>
      </c>
      <c r="M529" s="162" t="str">
        <f>DEC2HEX(HEX2DEC(M519)+256)</f>
        <v>C30E</v>
      </c>
      <c r="N529" s="103" t="s">
        <v>41</v>
      </c>
      <c r="O529" s="102" t="s">
        <v>16</v>
      </c>
      <c r="P529" s="104">
        <f t="shared" si="119"/>
        <v>0.88</v>
      </c>
      <c r="Q529" s="165">
        <f>SUM(P529:P537)</f>
        <v>7904.94</v>
      </c>
      <c r="R529" s="167" t="s">
        <v>136</v>
      </c>
      <c r="W529" s="54" t="str">
        <f t="shared" si="120"/>
        <v>mkckdvol -dev IBM.2107-75KYB61 -extpool P1 -cap 1113 -eam rotateexts -sam ese -name ckd_KYB61_#h C300-C300</v>
      </c>
    </row>
    <row r="530" spans="1:23" x14ac:dyDescent="0.2">
      <c r="A530" s="99" t="s">
        <v>15</v>
      </c>
      <c r="B530" s="99" t="s">
        <v>18</v>
      </c>
      <c r="C530" s="100" t="s">
        <v>19</v>
      </c>
      <c r="D530" s="101">
        <v>25</v>
      </c>
      <c r="E530" s="159"/>
      <c r="F530" s="161"/>
      <c r="G530" s="102" t="str">
        <f t="shared" si="118"/>
        <v>C301-C319</v>
      </c>
      <c r="H530" s="101" t="str">
        <f t="shared" ref="H530:H538" si="127">DEC2HEX(HEX2DEC(I529)+1)</f>
        <v>C301</v>
      </c>
      <c r="I530" s="101" t="str">
        <f t="shared" ref="I530:I538" si="128">DEC2HEX(HEX2DEC(H530)+D530-1)</f>
        <v>C319</v>
      </c>
      <c r="J530" s="164"/>
      <c r="K530" s="164"/>
      <c r="L530" s="164"/>
      <c r="M530" s="164"/>
      <c r="N530" s="103" t="s">
        <v>41</v>
      </c>
      <c r="O530" s="105">
        <v>1</v>
      </c>
      <c r="P530" s="104">
        <f t="shared" si="119"/>
        <v>198.24</v>
      </c>
      <c r="Q530" s="166"/>
      <c r="R530" s="168"/>
      <c r="W530" s="54" t="str">
        <f t="shared" si="120"/>
        <v>mkckdvol -dev IBM.2107-75KYB61 -extpool P1 -cap 10017 -eam rotateexts -sam ese -name ckd_KYB61_#h C301-C319</v>
      </c>
    </row>
    <row r="531" spans="1:23" x14ac:dyDescent="0.2">
      <c r="A531" s="99" t="s">
        <v>15</v>
      </c>
      <c r="B531" s="99" t="s">
        <v>23</v>
      </c>
      <c r="C531" s="100" t="s">
        <v>24</v>
      </c>
      <c r="D531" s="101">
        <v>37</v>
      </c>
      <c r="E531" s="159"/>
      <c r="F531" s="161"/>
      <c r="G531" s="102" t="str">
        <f t="shared" si="118"/>
        <v>C31A-C33E</v>
      </c>
      <c r="H531" s="101" t="str">
        <f t="shared" si="127"/>
        <v>C31A</v>
      </c>
      <c r="I531" s="101" t="str">
        <f t="shared" si="128"/>
        <v>C33E</v>
      </c>
      <c r="J531" s="164"/>
      <c r="K531" s="164"/>
      <c r="L531" s="164"/>
      <c r="M531" s="164"/>
      <c r="N531" s="103" t="s">
        <v>41</v>
      </c>
      <c r="O531" s="105">
        <v>1</v>
      </c>
      <c r="P531" s="104">
        <f t="shared" si="119"/>
        <v>1919.03</v>
      </c>
      <c r="Q531" s="166"/>
      <c r="R531" s="168"/>
      <c r="W531" s="54" t="str">
        <f t="shared" si="120"/>
        <v>mkckdvol -dev IBM.2107-75KYB61 -extpool P1 -cap 65520 -eam rotateexts -sam ese -name ckd_KYB61_#h C31A-C33E</v>
      </c>
    </row>
    <row r="532" spans="1:23" x14ac:dyDescent="0.2">
      <c r="A532" s="99" t="s">
        <v>15</v>
      </c>
      <c r="B532" s="99" t="s">
        <v>25</v>
      </c>
      <c r="C532" s="100" t="s">
        <v>26</v>
      </c>
      <c r="D532" s="101">
        <v>65</v>
      </c>
      <c r="E532" s="159"/>
      <c r="F532" s="161"/>
      <c r="G532" s="102" t="str">
        <f t="shared" si="118"/>
        <v>C33F-C37F</v>
      </c>
      <c r="H532" s="101" t="str">
        <f t="shared" si="127"/>
        <v>C33F</v>
      </c>
      <c r="I532" s="101" t="str">
        <f t="shared" si="128"/>
        <v>C37F</v>
      </c>
      <c r="J532" s="164"/>
      <c r="K532" s="164"/>
      <c r="L532" s="164"/>
      <c r="M532" s="164"/>
      <c r="N532" s="103" t="s">
        <v>41</v>
      </c>
      <c r="O532" s="105">
        <v>1</v>
      </c>
      <c r="P532" s="104">
        <f t="shared" si="119"/>
        <v>1685.63</v>
      </c>
      <c r="Q532" s="166"/>
      <c r="R532" s="168"/>
      <c r="W532" s="54" t="str">
        <f t="shared" si="120"/>
        <v>mkckdvol -dev IBM.2107-75KYB61 -extpool P1 -cap 32760 -eam rotateexts -sam ese -name ckd_KYB61_#h C33F-C37F</v>
      </c>
    </row>
    <row r="533" spans="1:23" x14ac:dyDescent="0.2">
      <c r="A533" s="99" t="s">
        <v>15</v>
      </c>
      <c r="B533" s="99" t="s">
        <v>27</v>
      </c>
      <c r="C533" s="100" t="s">
        <v>28</v>
      </c>
      <c r="D533" s="101">
        <v>20</v>
      </c>
      <c r="E533" s="159"/>
      <c r="F533" s="161"/>
      <c r="G533" s="102" t="str">
        <f t="shared" si="118"/>
        <v>C380-C393</v>
      </c>
      <c r="H533" s="101" t="str">
        <f t="shared" si="127"/>
        <v>C380</v>
      </c>
      <c r="I533" s="101" t="str">
        <f t="shared" si="128"/>
        <v>C393</v>
      </c>
      <c r="J533" s="164"/>
      <c r="K533" s="164"/>
      <c r="L533" s="164"/>
      <c r="M533" s="164"/>
      <c r="N533" s="103" t="s">
        <v>41</v>
      </c>
      <c r="O533" s="105">
        <v>1</v>
      </c>
      <c r="P533" s="104">
        <f t="shared" si="119"/>
        <v>52.86</v>
      </c>
      <c r="Q533" s="166"/>
      <c r="R533" s="168"/>
      <c r="W533" s="54" t="str">
        <f t="shared" si="120"/>
        <v>mkckdvol -dev IBM.2107-75KYB61 -extpool P1 -cap 3339 -eam rotateexts -sam ese -name ckd_KYB61_#h C380-C393</v>
      </c>
    </row>
    <row r="534" spans="1:23" x14ac:dyDescent="0.2">
      <c r="A534" s="99" t="s">
        <v>15</v>
      </c>
      <c r="B534" s="99" t="s">
        <v>23</v>
      </c>
      <c r="C534" s="100" t="s">
        <v>24</v>
      </c>
      <c r="D534" s="101">
        <v>39</v>
      </c>
      <c r="E534" s="159"/>
      <c r="F534" s="161"/>
      <c r="G534" s="102" t="str">
        <f t="shared" si="118"/>
        <v>C394-C3BA</v>
      </c>
      <c r="H534" s="101" t="str">
        <f t="shared" si="127"/>
        <v>C394</v>
      </c>
      <c r="I534" s="101" t="str">
        <f t="shared" si="128"/>
        <v>C3BA</v>
      </c>
      <c r="J534" s="164"/>
      <c r="K534" s="164"/>
      <c r="L534" s="164"/>
      <c r="M534" s="164"/>
      <c r="N534" s="103" t="s">
        <v>41</v>
      </c>
      <c r="O534" s="105">
        <v>1</v>
      </c>
      <c r="P534" s="104">
        <f t="shared" si="119"/>
        <v>2022.76</v>
      </c>
      <c r="Q534" s="166"/>
      <c r="R534" s="168"/>
      <c r="W534" s="54" t="str">
        <f t="shared" si="120"/>
        <v>mkckdvol -dev IBM.2107-75KYB61 -extpool P1 -cap 65520 -eam rotateexts -sam ese -name ckd_KYB61_#h C394-C3BA</v>
      </c>
    </row>
    <row r="535" spans="1:23" x14ac:dyDescent="0.2">
      <c r="A535" s="99" t="s">
        <v>15</v>
      </c>
      <c r="B535" s="99" t="s">
        <v>29</v>
      </c>
      <c r="C535" s="100" t="s">
        <v>30</v>
      </c>
      <c r="D535" s="101">
        <v>3</v>
      </c>
      <c r="E535" s="159"/>
      <c r="F535" s="161"/>
      <c r="G535" s="102" t="str">
        <f t="shared" si="118"/>
        <v>C3BB-C3BD</v>
      </c>
      <c r="H535" s="101" t="str">
        <f t="shared" si="127"/>
        <v>C3BB</v>
      </c>
      <c r="I535" s="101" t="str">
        <f t="shared" si="128"/>
        <v>C3BD</v>
      </c>
      <c r="J535" s="164"/>
      <c r="K535" s="164"/>
      <c r="L535" s="164"/>
      <c r="M535" s="164"/>
      <c r="N535" s="103" t="s">
        <v>41</v>
      </c>
      <c r="O535" s="105">
        <v>1</v>
      </c>
      <c r="P535" s="104">
        <f t="shared" si="119"/>
        <v>623.78</v>
      </c>
      <c r="Q535" s="166"/>
      <c r="R535" s="168"/>
      <c r="W535" s="54" t="str">
        <f t="shared" si="120"/>
        <v>mkckdvol -dev IBM.2107-75KYB61 -extpool P1 -cap 262668 -eam rotateexts -sam ese -name ckd_KYB61_#h C3BB-C3BD</v>
      </c>
    </row>
    <row r="536" spans="1:23" x14ac:dyDescent="0.2">
      <c r="A536" s="99" t="s">
        <v>15</v>
      </c>
      <c r="B536" s="99" t="s">
        <v>23</v>
      </c>
      <c r="C536" s="100" t="s">
        <v>24</v>
      </c>
      <c r="D536" s="101">
        <v>15</v>
      </c>
      <c r="E536" s="159"/>
      <c r="F536" s="161"/>
      <c r="G536" s="102" t="str">
        <f t="shared" si="118"/>
        <v>C3BE-C3CC</v>
      </c>
      <c r="H536" s="101" t="str">
        <f t="shared" si="127"/>
        <v>C3BE</v>
      </c>
      <c r="I536" s="101" t="str">
        <f t="shared" si="128"/>
        <v>C3CC</v>
      </c>
      <c r="J536" s="164"/>
      <c r="K536" s="164"/>
      <c r="L536" s="164"/>
      <c r="M536" s="164"/>
      <c r="N536" s="103" t="s">
        <v>41</v>
      </c>
      <c r="O536" s="105">
        <v>1</v>
      </c>
      <c r="P536" s="104">
        <f t="shared" si="119"/>
        <v>777.98</v>
      </c>
      <c r="Q536" s="166"/>
      <c r="R536" s="168"/>
      <c r="W536" s="54" t="str">
        <f t="shared" si="120"/>
        <v>mkckdvol -dev IBM.2107-75KYB61 -extpool P1 -cap 65520 -eam rotateexts -sam ese -name ckd_KYB61_#h C3BE-C3CC</v>
      </c>
    </row>
    <row r="537" spans="1:23" x14ac:dyDescent="0.2">
      <c r="A537" s="99" t="s">
        <v>15</v>
      </c>
      <c r="B537" s="99" t="s">
        <v>29</v>
      </c>
      <c r="C537" s="100" t="s">
        <v>30</v>
      </c>
      <c r="D537" s="101">
        <v>3</v>
      </c>
      <c r="E537" s="159"/>
      <c r="F537" s="161"/>
      <c r="G537" s="102" t="str">
        <f t="shared" si="118"/>
        <v>C3CD-C3CF</v>
      </c>
      <c r="H537" s="101" t="str">
        <f t="shared" si="127"/>
        <v>C3CD</v>
      </c>
      <c r="I537" s="101" t="str">
        <f t="shared" si="128"/>
        <v>C3CF</v>
      </c>
      <c r="J537" s="164"/>
      <c r="K537" s="164"/>
      <c r="L537" s="164"/>
      <c r="M537" s="164"/>
      <c r="N537" s="103" t="s">
        <v>41</v>
      </c>
      <c r="O537" s="105">
        <v>1</v>
      </c>
      <c r="P537" s="104">
        <f t="shared" si="119"/>
        <v>623.78</v>
      </c>
      <c r="Q537" s="166"/>
      <c r="R537" s="168"/>
      <c r="W537" s="54" t="str">
        <f t="shared" si="120"/>
        <v>mkckdvol -dev IBM.2107-75KYB61 -extpool P1 -cap 262668 -eam rotateexts -sam ese -name ckd_KYB61_#h C3CD-C3CF</v>
      </c>
    </row>
    <row r="538" spans="1:23" s="25" customFormat="1" ht="12.75" customHeight="1" x14ac:dyDescent="0.2">
      <c r="A538" s="26" t="s">
        <v>15</v>
      </c>
      <c r="B538" s="26" t="s">
        <v>23</v>
      </c>
      <c r="C538" s="27" t="s">
        <v>24</v>
      </c>
      <c r="D538" s="28">
        <v>14</v>
      </c>
      <c r="E538" s="124"/>
      <c r="F538" s="30"/>
      <c r="G538" s="31" t="str">
        <f t="shared" si="118"/>
        <v>C3D0-C3DD</v>
      </c>
      <c r="H538" s="32" t="str">
        <f t="shared" si="127"/>
        <v>C3D0</v>
      </c>
      <c r="I538" s="32" t="str">
        <f t="shared" si="128"/>
        <v>C3DD</v>
      </c>
      <c r="J538" s="31"/>
      <c r="K538" s="33"/>
      <c r="L538" s="34"/>
      <c r="M538" s="33"/>
      <c r="N538" s="31" t="s">
        <v>41</v>
      </c>
      <c r="O538" s="35">
        <v>1</v>
      </c>
      <c r="P538" s="36">
        <f t="shared" si="119"/>
        <v>726.12</v>
      </c>
      <c r="Q538" s="37"/>
      <c r="R538" s="38"/>
      <c r="W538" s="25" t="str">
        <f t="shared" si="120"/>
        <v>mkckdvol -dev IBM.2107-75KYB61 -extpool P1 -cap 65520 -eam rotateexts -sam ese -name ckd_KYB61_#h C3D0-C3DD</v>
      </c>
    </row>
    <row r="539" spans="1:23" x14ac:dyDescent="0.2">
      <c r="A539" s="99" t="s">
        <v>15</v>
      </c>
      <c r="B539" s="99" t="s">
        <v>16</v>
      </c>
      <c r="C539" s="100" t="s">
        <v>17</v>
      </c>
      <c r="D539" s="101">
        <v>1</v>
      </c>
      <c r="E539" s="132">
        <v>222</v>
      </c>
      <c r="F539" s="160" t="str">
        <f>DEC2HEX(HEX2DEC(F529)+1)</f>
        <v>C4</v>
      </c>
      <c r="G539" s="102" t="str">
        <f t="shared" si="118"/>
        <v>C400-C400</v>
      </c>
      <c r="H539" s="101" t="str">
        <f>DEC2HEX(HEX2DEC(H529)+256)</f>
        <v>C400</v>
      </c>
      <c r="I539" s="101" t="str">
        <f>DEC2HEX(HEX2DEC(I529)+256)</f>
        <v>C400</v>
      </c>
      <c r="J539" s="162" t="str">
        <f>DEC2HEX(HEX2DEC(J529)+256)</f>
        <v>C4E0</v>
      </c>
      <c r="K539" s="162" t="str">
        <f>DEC2HEX(HEX2DEC(K529)+256)</f>
        <v>C4FF</v>
      </c>
      <c r="L539" s="162">
        <f>(HEX2DEC(K539)-HEX2DEC(J539))+1</f>
        <v>32</v>
      </c>
      <c r="M539" s="162" t="str">
        <f>DEC2HEX(HEX2DEC(M529)+256)</f>
        <v>C40E</v>
      </c>
      <c r="N539" s="103" t="s">
        <v>41</v>
      </c>
      <c r="O539" s="102" t="s">
        <v>22</v>
      </c>
      <c r="P539" s="104">
        <f t="shared" si="119"/>
        <v>0.88</v>
      </c>
      <c r="Q539" s="165">
        <f>SUM(P539:P547)</f>
        <v>7904.94</v>
      </c>
      <c r="R539" s="167" t="s">
        <v>136</v>
      </c>
      <c r="W539" s="54" t="str">
        <f t="shared" si="120"/>
        <v>mkckdvol -dev IBM.2107-75KYB61 -extpool P0 -cap 1113 -eam rotateexts -sam ese -name ckd_KYB61_#h C400-C400</v>
      </c>
    </row>
    <row r="540" spans="1:23" x14ac:dyDescent="0.2">
      <c r="A540" s="99" t="s">
        <v>15</v>
      </c>
      <c r="B540" s="99" t="s">
        <v>18</v>
      </c>
      <c r="C540" s="100" t="s">
        <v>19</v>
      </c>
      <c r="D540" s="101">
        <v>25</v>
      </c>
      <c r="E540" s="159"/>
      <c r="F540" s="161"/>
      <c r="G540" s="102" t="str">
        <f t="shared" si="118"/>
        <v>C401-C419</v>
      </c>
      <c r="H540" s="101" t="str">
        <f t="shared" ref="H540:H548" si="129">DEC2HEX(HEX2DEC(I539)+1)</f>
        <v>C401</v>
      </c>
      <c r="I540" s="101" t="str">
        <f t="shared" ref="I540:I548" si="130">DEC2HEX(HEX2DEC(H540)+D540-1)</f>
        <v>C419</v>
      </c>
      <c r="J540" s="164"/>
      <c r="K540" s="164"/>
      <c r="L540" s="164"/>
      <c r="M540" s="164"/>
      <c r="N540" s="103" t="s">
        <v>41</v>
      </c>
      <c r="O540" s="105">
        <v>0</v>
      </c>
      <c r="P540" s="104">
        <f t="shared" si="119"/>
        <v>198.24</v>
      </c>
      <c r="Q540" s="166"/>
      <c r="R540" s="168"/>
      <c r="W540" s="54" t="str">
        <f t="shared" si="120"/>
        <v>mkckdvol -dev IBM.2107-75KYB61 -extpool P0 -cap 10017 -eam rotateexts -sam ese -name ckd_KYB61_#h C401-C419</v>
      </c>
    </row>
    <row r="541" spans="1:23" x14ac:dyDescent="0.2">
      <c r="A541" s="99" t="s">
        <v>15</v>
      </c>
      <c r="B541" s="99" t="s">
        <v>23</v>
      </c>
      <c r="C541" s="100" t="s">
        <v>24</v>
      </c>
      <c r="D541" s="101">
        <v>37</v>
      </c>
      <c r="E541" s="159"/>
      <c r="F541" s="161"/>
      <c r="G541" s="102" t="str">
        <f t="shared" si="118"/>
        <v>C41A-C43E</v>
      </c>
      <c r="H541" s="101" t="str">
        <f t="shared" si="129"/>
        <v>C41A</v>
      </c>
      <c r="I541" s="101" t="str">
        <f t="shared" si="130"/>
        <v>C43E</v>
      </c>
      <c r="J541" s="164"/>
      <c r="K541" s="164"/>
      <c r="L541" s="164"/>
      <c r="M541" s="164"/>
      <c r="N541" s="103" t="s">
        <v>41</v>
      </c>
      <c r="O541" s="105">
        <v>0</v>
      </c>
      <c r="P541" s="104">
        <f t="shared" si="119"/>
        <v>1919.03</v>
      </c>
      <c r="Q541" s="166"/>
      <c r="R541" s="168"/>
      <c r="W541" s="54" t="str">
        <f t="shared" si="120"/>
        <v>mkckdvol -dev IBM.2107-75KYB61 -extpool P0 -cap 65520 -eam rotateexts -sam ese -name ckd_KYB61_#h C41A-C43E</v>
      </c>
    </row>
    <row r="542" spans="1:23" x14ac:dyDescent="0.2">
      <c r="A542" s="99" t="s">
        <v>15</v>
      </c>
      <c r="B542" s="99" t="s">
        <v>25</v>
      </c>
      <c r="C542" s="100" t="s">
        <v>26</v>
      </c>
      <c r="D542" s="101">
        <v>65</v>
      </c>
      <c r="E542" s="159"/>
      <c r="F542" s="161"/>
      <c r="G542" s="102" t="str">
        <f t="shared" si="118"/>
        <v>C43F-C47F</v>
      </c>
      <c r="H542" s="101" t="str">
        <f t="shared" si="129"/>
        <v>C43F</v>
      </c>
      <c r="I542" s="101" t="str">
        <f t="shared" si="130"/>
        <v>C47F</v>
      </c>
      <c r="J542" s="164"/>
      <c r="K542" s="164"/>
      <c r="L542" s="164"/>
      <c r="M542" s="164"/>
      <c r="N542" s="103" t="s">
        <v>41</v>
      </c>
      <c r="O542" s="105">
        <v>0</v>
      </c>
      <c r="P542" s="104">
        <f t="shared" si="119"/>
        <v>1685.63</v>
      </c>
      <c r="Q542" s="166"/>
      <c r="R542" s="168"/>
      <c r="W542" s="54" t="str">
        <f t="shared" si="120"/>
        <v>mkckdvol -dev IBM.2107-75KYB61 -extpool P0 -cap 32760 -eam rotateexts -sam ese -name ckd_KYB61_#h C43F-C47F</v>
      </c>
    </row>
    <row r="543" spans="1:23" x14ac:dyDescent="0.2">
      <c r="A543" s="99" t="s">
        <v>15</v>
      </c>
      <c r="B543" s="99" t="s">
        <v>27</v>
      </c>
      <c r="C543" s="100" t="s">
        <v>28</v>
      </c>
      <c r="D543" s="101">
        <v>20</v>
      </c>
      <c r="E543" s="159"/>
      <c r="F543" s="161"/>
      <c r="G543" s="102" t="str">
        <f t="shared" si="118"/>
        <v>C480-C493</v>
      </c>
      <c r="H543" s="101" t="str">
        <f t="shared" si="129"/>
        <v>C480</v>
      </c>
      <c r="I543" s="101" t="str">
        <f t="shared" si="130"/>
        <v>C493</v>
      </c>
      <c r="J543" s="164"/>
      <c r="K543" s="164"/>
      <c r="L543" s="164"/>
      <c r="M543" s="164"/>
      <c r="N543" s="103" t="s">
        <v>41</v>
      </c>
      <c r="O543" s="105">
        <v>0</v>
      </c>
      <c r="P543" s="104">
        <f t="shared" si="119"/>
        <v>52.86</v>
      </c>
      <c r="Q543" s="166"/>
      <c r="R543" s="168"/>
      <c r="W543" s="54" t="str">
        <f t="shared" si="120"/>
        <v>mkckdvol -dev IBM.2107-75KYB61 -extpool P0 -cap 3339 -eam rotateexts -sam ese -name ckd_KYB61_#h C480-C493</v>
      </c>
    </row>
    <row r="544" spans="1:23" x14ac:dyDescent="0.2">
      <c r="A544" s="99" t="s">
        <v>15</v>
      </c>
      <c r="B544" s="99" t="s">
        <v>23</v>
      </c>
      <c r="C544" s="100" t="s">
        <v>24</v>
      </c>
      <c r="D544" s="101">
        <v>39</v>
      </c>
      <c r="E544" s="159"/>
      <c r="F544" s="161"/>
      <c r="G544" s="102" t="str">
        <f t="shared" si="118"/>
        <v>C494-C4BA</v>
      </c>
      <c r="H544" s="101" t="str">
        <f t="shared" si="129"/>
        <v>C494</v>
      </c>
      <c r="I544" s="101" t="str">
        <f t="shared" si="130"/>
        <v>C4BA</v>
      </c>
      <c r="J544" s="164"/>
      <c r="K544" s="164"/>
      <c r="L544" s="164"/>
      <c r="M544" s="164"/>
      <c r="N544" s="103" t="s">
        <v>41</v>
      </c>
      <c r="O544" s="105">
        <v>0</v>
      </c>
      <c r="P544" s="104">
        <f t="shared" si="119"/>
        <v>2022.76</v>
      </c>
      <c r="Q544" s="166"/>
      <c r="R544" s="168"/>
      <c r="W544" s="54" t="str">
        <f t="shared" si="120"/>
        <v>mkckdvol -dev IBM.2107-75KYB61 -extpool P0 -cap 65520 -eam rotateexts -sam ese -name ckd_KYB61_#h C494-C4BA</v>
      </c>
    </row>
    <row r="545" spans="1:23" x14ac:dyDescent="0.2">
      <c r="A545" s="99" t="s">
        <v>15</v>
      </c>
      <c r="B545" s="99" t="s">
        <v>29</v>
      </c>
      <c r="C545" s="100" t="s">
        <v>30</v>
      </c>
      <c r="D545" s="101">
        <v>3</v>
      </c>
      <c r="E545" s="159"/>
      <c r="F545" s="161"/>
      <c r="G545" s="102" t="str">
        <f t="shared" si="118"/>
        <v>C4BB-C4BD</v>
      </c>
      <c r="H545" s="101" t="str">
        <f t="shared" si="129"/>
        <v>C4BB</v>
      </c>
      <c r="I545" s="101" t="str">
        <f t="shared" si="130"/>
        <v>C4BD</v>
      </c>
      <c r="J545" s="164"/>
      <c r="K545" s="164"/>
      <c r="L545" s="164"/>
      <c r="M545" s="164"/>
      <c r="N545" s="103" t="s">
        <v>41</v>
      </c>
      <c r="O545" s="105">
        <v>0</v>
      </c>
      <c r="P545" s="104">
        <f t="shared" si="119"/>
        <v>623.78</v>
      </c>
      <c r="Q545" s="166"/>
      <c r="R545" s="168"/>
      <c r="W545" s="54" t="str">
        <f t="shared" si="120"/>
        <v>mkckdvol -dev IBM.2107-75KYB61 -extpool P0 -cap 262668 -eam rotateexts -sam ese -name ckd_KYB61_#h C4BB-C4BD</v>
      </c>
    </row>
    <row r="546" spans="1:23" x14ac:dyDescent="0.2">
      <c r="A546" s="99" t="s">
        <v>15</v>
      </c>
      <c r="B546" s="99" t="s">
        <v>23</v>
      </c>
      <c r="C546" s="100" t="s">
        <v>24</v>
      </c>
      <c r="D546" s="101">
        <v>15</v>
      </c>
      <c r="E546" s="159"/>
      <c r="F546" s="161"/>
      <c r="G546" s="102" t="str">
        <f t="shared" si="118"/>
        <v>C4BE-C4CC</v>
      </c>
      <c r="H546" s="101" t="str">
        <f t="shared" si="129"/>
        <v>C4BE</v>
      </c>
      <c r="I546" s="101" t="str">
        <f t="shared" si="130"/>
        <v>C4CC</v>
      </c>
      <c r="J546" s="164"/>
      <c r="K546" s="164"/>
      <c r="L546" s="164"/>
      <c r="M546" s="164"/>
      <c r="N546" s="103" t="s">
        <v>41</v>
      </c>
      <c r="O546" s="105">
        <v>0</v>
      </c>
      <c r="P546" s="104">
        <f t="shared" si="119"/>
        <v>777.98</v>
      </c>
      <c r="Q546" s="166"/>
      <c r="R546" s="168"/>
      <c r="W546" s="54" t="str">
        <f t="shared" si="120"/>
        <v>mkckdvol -dev IBM.2107-75KYB61 -extpool P0 -cap 65520 -eam rotateexts -sam ese -name ckd_KYB61_#h C4BE-C4CC</v>
      </c>
    </row>
    <row r="547" spans="1:23" x14ac:dyDescent="0.2">
      <c r="A547" s="99" t="s">
        <v>15</v>
      </c>
      <c r="B547" s="99" t="s">
        <v>29</v>
      </c>
      <c r="C547" s="100" t="s">
        <v>30</v>
      </c>
      <c r="D547" s="101">
        <v>3</v>
      </c>
      <c r="E547" s="159"/>
      <c r="F547" s="161"/>
      <c r="G547" s="102" t="str">
        <f t="shared" si="118"/>
        <v>C4CD-C4CF</v>
      </c>
      <c r="H547" s="101" t="str">
        <f t="shared" si="129"/>
        <v>C4CD</v>
      </c>
      <c r="I547" s="101" t="str">
        <f t="shared" si="130"/>
        <v>C4CF</v>
      </c>
      <c r="J547" s="164"/>
      <c r="K547" s="164"/>
      <c r="L547" s="164"/>
      <c r="M547" s="164"/>
      <c r="N547" s="103" t="s">
        <v>41</v>
      </c>
      <c r="O547" s="105">
        <v>0</v>
      </c>
      <c r="P547" s="104">
        <f t="shared" si="119"/>
        <v>623.78</v>
      </c>
      <c r="Q547" s="166"/>
      <c r="R547" s="168"/>
      <c r="W547" s="54" t="str">
        <f t="shared" si="120"/>
        <v>mkckdvol -dev IBM.2107-75KYB61 -extpool P0 -cap 262668 -eam rotateexts -sam ese -name ckd_KYB61_#h C4CD-C4CF</v>
      </c>
    </row>
    <row r="548" spans="1:23" s="25" customFormat="1" ht="12.75" customHeight="1" x14ac:dyDescent="0.2">
      <c r="A548" s="26" t="s">
        <v>15</v>
      </c>
      <c r="B548" s="26" t="s">
        <v>23</v>
      </c>
      <c r="C548" s="27" t="s">
        <v>24</v>
      </c>
      <c r="D548" s="28">
        <v>14</v>
      </c>
      <c r="E548" s="124"/>
      <c r="F548" s="30"/>
      <c r="G548" s="31" t="str">
        <f t="shared" si="118"/>
        <v>C4D0-C4DD</v>
      </c>
      <c r="H548" s="32" t="str">
        <f t="shared" si="129"/>
        <v>C4D0</v>
      </c>
      <c r="I548" s="32" t="str">
        <f t="shared" si="130"/>
        <v>C4DD</v>
      </c>
      <c r="J548" s="31"/>
      <c r="K548" s="33"/>
      <c r="L548" s="34"/>
      <c r="M548" s="33"/>
      <c r="N548" s="31" t="s">
        <v>41</v>
      </c>
      <c r="O548" s="35">
        <v>0</v>
      </c>
      <c r="P548" s="36">
        <f t="shared" si="119"/>
        <v>726.12</v>
      </c>
      <c r="Q548" s="37"/>
      <c r="R548" s="38"/>
      <c r="W548" s="25" t="str">
        <f t="shared" si="120"/>
        <v>mkckdvol -dev IBM.2107-75KYB61 -extpool P0 -cap 65520 -eam rotateexts -sam ese -name ckd_KYB61_#h C4D0-C4DD</v>
      </c>
    </row>
    <row r="549" spans="1:23" x14ac:dyDescent="0.2">
      <c r="A549" s="99" t="s">
        <v>15</v>
      </c>
      <c r="B549" s="99" t="s">
        <v>16</v>
      </c>
      <c r="C549" s="100" t="s">
        <v>17</v>
      </c>
      <c r="D549" s="101">
        <v>1</v>
      </c>
      <c r="E549" s="132">
        <v>222</v>
      </c>
      <c r="F549" s="160" t="str">
        <f>DEC2HEX(HEX2DEC(F539)+1)</f>
        <v>C5</v>
      </c>
      <c r="G549" s="102" t="str">
        <f t="shared" si="118"/>
        <v>C500-C500</v>
      </c>
      <c r="H549" s="101" t="str">
        <f>DEC2HEX(HEX2DEC(H539)+256)</f>
        <v>C500</v>
      </c>
      <c r="I549" s="101" t="str">
        <f>DEC2HEX(HEX2DEC(I539)+256)</f>
        <v>C500</v>
      </c>
      <c r="J549" s="162" t="str">
        <f>DEC2HEX(HEX2DEC(J539)+256)</f>
        <v>C5E0</v>
      </c>
      <c r="K549" s="162" t="str">
        <f>DEC2HEX(HEX2DEC(K539)+256)</f>
        <v>C5FF</v>
      </c>
      <c r="L549" s="162">
        <f>(HEX2DEC(K549)-HEX2DEC(J549))+1</f>
        <v>32</v>
      </c>
      <c r="M549" s="162" t="str">
        <f>DEC2HEX(HEX2DEC(M539)+256)</f>
        <v>C50E</v>
      </c>
      <c r="N549" s="103" t="s">
        <v>41</v>
      </c>
      <c r="O549" s="102" t="s">
        <v>16</v>
      </c>
      <c r="P549" s="104">
        <f t="shared" si="119"/>
        <v>0.88</v>
      </c>
      <c r="Q549" s="165">
        <f>SUM(P549:P557)</f>
        <v>7904.94</v>
      </c>
      <c r="R549" s="167" t="s">
        <v>136</v>
      </c>
      <c r="W549" s="54" t="str">
        <f t="shared" si="120"/>
        <v>mkckdvol -dev IBM.2107-75KYB61 -extpool P1 -cap 1113 -eam rotateexts -sam ese -name ckd_KYB61_#h C500-C500</v>
      </c>
    </row>
    <row r="550" spans="1:23" x14ac:dyDescent="0.2">
      <c r="A550" s="99" t="s">
        <v>15</v>
      </c>
      <c r="B550" s="99" t="s">
        <v>18</v>
      </c>
      <c r="C550" s="100" t="s">
        <v>19</v>
      </c>
      <c r="D550" s="101">
        <v>25</v>
      </c>
      <c r="E550" s="159"/>
      <c r="F550" s="161"/>
      <c r="G550" s="102" t="str">
        <f t="shared" si="118"/>
        <v>C501-C519</v>
      </c>
      <c r="H550" s="101" t="str">
        <f t="shared" ref="H550:H558" si="131">DEC2HEX(HEX2DEC(I549)+1)</f>
        <v>C501</v>
      </c>
      <c r="I550" s="101" t="str">
        <f t="shared" ref="I550:I558" si="132">DEC2HEX(HEX2DEC(H550)+D550-1)</f>
        <v>C519</v>
      </c>
      <c r="J550" s="164"/>
      <c r="K550" s="164"/>
      <c r="L550" s="164"/>
      <c r="M550" s="164"/>
      <c r="N550" s="103" t="s">
        <v>41</v>
      </c>
      <c r="O550" s="105">
        <v>1</v>
      </c>
      <c r="P550" s="104">
        <f t="shared" si="119"/>
        <v>198.24</v>
      </c>
      <c r="Q550" s="166"/>
      <c r="R550" s="168"/>
      <c r="W550" s="54" t="str">
        <f t="shared" si="120"/>
        <v>mkckdvol -dev IBM.2107-75KYB61 -extpool P1 -cap 10017 -eam rotateexts -sam ese -name ckd_KYB61_#h C501-C519</v>
      </c>
    </row>
    <row r="551" spans="1:23" x14ac:dyDescent="0.2">
      <c r="A551" s="99" t="s">
        <v>15</v>
      </c>
      <c r="B551" s="99" t="s">
        <v>23</v>
      </c>
      <c r="C551" s="100" t="s">
        <v>24</v>
      </c>
      <c r="D551" s="101">
        <v>37</v>
      </c>
      <c r="E551" s="159"/>
      <c r="F551" s="161"/>
      <c r="G551" s="102" t="str">
        <f t="shared" si="118"/>
        <v>C51A-C53E</v>
      </c>
      <c r="H551" s="101" t="str">
        <f t="shared" si="131"/>
        <v>C51A</v>
      </c>
      <c r="I551" s="101" t="str">
        <f t="shared" si="132"/>
        <v>C53E</v>
      </c>
      <c r="J551" s="164"/>
      <c r="K551" s="164"/>
      <c r="L551" s="164"/>
      <c r="M551" s="164"/>
      <c r="N551" s="103" t="s">
        <v>41</v>
      </c>
      <c r="O551" s="105">
        <v>1</v>
      </c>
      <c r="P551" s="104">
        <f t="shared" si="119"/>
        <v>1919.03</v>
      </c>
      <c r="Q551" s="166"/>
      <c r="R551" s="168"/>
      <c r="W551" s="54" t="str">
        <f t="shared" si="120"/>
        <v>mkckdvol -dev IBM.2107-75KYB61 -extpool P1 -cap 65520 -eam rotateexts -sam ese -name ckd_KYB61_#h C51A-C53E</v>
      </c>
    </row>
    <row r="552" spans="1:23" x14ac:dyDescent="0.2">
      <c r="A552" s="99" t="s">
        <v>15</v>
      </c>
      <c r="B552" s="99" t="s">
        <v>25</v>
      </c>
      <c r="C552" s="100" t="s">
        <v>26</v>
      </c>
      <c r="D552" s="101">
        <v>65</v>
      </c>
      <c r="E552" s="159"/>
      <c r="F552" s="161"/>
      <c r="G552" s="102" t="str">
        <f t="shared" si="118"/>
        <v>C53F-C57F</v>
      </c>
      <c r="H552" s="101" t="str">
        <f t="shared" si="131"/>
        <v>C53F</v>
      </c>
      <c r="I552" s="101" t="str">
        <f t="shared" si="132"/>
        <v>C57F</v>
      </c>
      <c r="J552" s="164"/>
      <c r="K552" s="164"/>
      <c r="L552" s="164"/>
      <c r="M552" s="164"/>
      <c r="N552" s="103" t="s">
        <v>41</v>
      </c>
      <c r="O552" s="105">
        <v>1</v>
      </c>
      <c r="P552" s="104">
        <f t="shared" si="119"/>
        <v>1685.63</v>
      </c>
      <c r="Q552" s="166"/>
      <c r="R552" s="168"/>
      <c r="W552" s="54" t="str">
        <f t="shared" si="120"/>
        <v>mkckdvol -dev IBM.2107-75KYB61 -extpool P1 -cap 32760 -eam rotateexts -sam ese -name ckd_KYB61_#h C53F-C57F</v>
      </c>
    </row>
    <row r="553" spans="1:23" x14ac:dyDescent="0.2">
      <c r="A553" s="99" t="s">
        <v>15</v>
      </c>
      <c r="B553" s="99" t="s">
        <v>27</v>
      </c>
      <c r="C553" s="100" t="s">
        <v>28</v>
      </c>
      <c r="D553" s="101">
        <v>20</v>
      </c>
      <c r="E553" s="159"/>
      <c r="F553" s="161"/>
      <c r="G553" s="102" t="str">
        <f t="shared" si="118"/>
        <v>C580-C593</v>
      </c>
      <c r="H553" s="101" t="str">
        <f t="shared" si="131"/>
        <v>C580</v>
      </c>
      <c r="I553" s="101" t="str">
        <f t="shared" si="132"/>
        <v>C593</v>
      </c>
      <c r="J553" s="164"/>
      <c r="K553" s="164"/>
      <c r="L553" s="164"/>
      <c r="M553" s="164"/>
      <c r="N553" s="103" t="s">
        <v>41</v>
      </c>
      <c r="O553" s="105">
        <v>1</v>
      </c>
      <c r="P553" s="104">
        <f t="shared" si="119"/>
        <v>52.86</v>
      </c>
      <c r="Q553" s="166"/>
      <c r="R553" s="168"/>
      <c r="W553" s="54" t="str">
        <f t="shared" si="120"/>
        <v>mkckdvol -dev IBM.2107-75KYB61 -extpool P1 -cap 3339 -eam rotateexts -sam ese -name ckd_KYB61_#h C580-C593</v>
      </c>
    </row>
    <row r="554" spans="1:23" x14ac:dyDescent="0.2">
      <c r="A554" s="99" t="s">
        <v>15</v>
      </c>
      <c r="B554" s="99" t="s">
        <v>23</v>
      </c>
      <c r="C554" s="100" t="s">
        <v>24</v>
      </c>
      <c r="D554" s="101">
        <v>39</v>
      </c>
      <c r="E554" s="159"/>
      <c r="F554" s="161"/>
      <c r="G554" s="102" t="str">
        <f t="shared" si="118"/>
        <v>C594-C5BA</v>
      </c>
      <c r="H554" s="101" t="str">
        <f t="shared" si="131"/>
        <v>C594</v>
      </c>
      <c r="I554" s="101" t="str">
        <f t="shared" si="132"/>
        <v>C5BA</v>
      </c>
      <c r="J554" s="164"/>
      <c r="K554" s="164"/>
      <c r="L554" s="164"/>
      <c r="M554" s="164"/>
      <c r="N554" s="103" t="s">
        <v>41</v>
      </c>
      <c r="O554" s="105">
        <v>1</v>
      </c>
      <c r="P554" s="104">
        <f t="shared" si="119"/>
        <v>2022.76</v>
      </c>
      <c r="Q554" s="166"/>
      <c r="R554" s="168"/>
      <c r="W554" s="54" t="str">
        <f t="shared" si="120"/>
        <v>mkckdvol -dev IBM.2107-75KYB61 -extpool P1 -cap 65520 -eam rotateexts -sam ese -name ckd_KYB61_#h C594-C5BA</v>
      </c>
    </row>
    <row r="555" spans="1:23" x14ac:dyDescent="0.2">
      <c r="A555" s="99" t="s">
        <v>15</v>
      </c>
      <c r="B555" s="99" t="s">
        <v>29</v>
      </c>
      <c r="C555" s="100" t="s">
        <v>30</v>
      </c>
      <c r="D555" s="101">
        <v>3</v>
      </c>
      <c r="E555" s="159"/>
      <c r="F555" s="161"/>
      <c r="G555" s="102" t="str">
        <f t="shared" si="118"/>
        <v>C5BB-C5BD</v>
      </c>
      <c r="H555" s="101" t="str">
        <f t="shared" si="131"/>
        <v>C5BB</v>
      </c>
      <c r="I555" s="101" t="str">
        <f t="shared" si="132"/>
        <v>C5BD</v>
      </c>
      <c r="J555" s="164"/>
      <c r="K555" s="164"/>
      <c r="L555" s="164"/>
      <c r="M555" s="164"/>
      <c r="N555" s="103" t="s">
        <v>41</v>
      </c>
      <c r="O555" s="105">
        <v>1</v>
      </c>
      <c r="P555" s="104">
        <f t="shared" si="119"/>
        <v>623.78</v>
      </c>
      <c r="Q555" s="166"/>
      <c r="R555" s="168"/>
      <c r="W555" s="54" t="str">
        <f t="shared" si="120"/>
        <v>mkckdvol -dev IBM.2107-75KYB61 -extpool P1 -cap 262668 -eam rotateexts -sam ese -name ckd_KYB61_#h C5BB-C5BD</v>
      </c>
    </row>
    <row r="556" spans="1:23" x14ac:dyDescent="0.2">
      <c r="A556" s="99" t="s">
        <v>15</v>
      </c>
      <c r="B556" s="99" t="s">
        <v>23</v>
      </c>
      <c r="C556" s="100" t="s">
        <v>24</v>
      </c>
      <c r="D556" s="101">
        <v>15</v>
      </c>
      <c r="E556" s="159"/>
      <c r="F556" s="161"/>
      <c r="G556" s="102" t="str">
        <f t="shared" si="118"/>
        <v>C5BE-C5CC</v>
      </c>
      <c r="H556" s="101" t="str">
        <f t="shared" si="131"/>
        <v>C5BE</v>
      </c>
      <c r="I556" s="101" t="str">
        <f t="shared" si="132"/>
        <v>C5CC</v>
      </c>
      <c r="J556" s="164"/>
      <c r="K556" s="164"/>
      <c r="L556" s="164"/>
      <c r="M556" s="164"/>
      <c r="N556" s="103" t="s">
        <v>41</v>
      </c>
      <c r="O556" s="105">
        <v>1</v>
      </c>
      <c r="P556" s="104">
        <f t="shared" si="119"/>
        <v>777.98</v>
      </c>
      <c r="Q556" s="166"/>
      <c r="R556" s="168"/>
      <c r="W556" s="54" t="str">
        <f t="shared" si="120"/>
        <v>mkckdvol -dev IBM.2107-75KYB61 -extpool P1 -cap 65520 -eam rotateexts -sam ese -name ckd_KYB61_#h C5BE-C5CC</v>
      </c>
    </row>
    <row r="557" spans="1:23" x14ac:dyDescent="0.2">
      <c r="A557" s="99" t="s">
        <v>15</v>
      </c>
      <c r="B557" s="99" t="s">
        <v>29</v>
      </c>
      <c r="C557" s="100" t="s">
        <v>30</v>
      </c>
      <c r="D557" s="101">
        <v>3</v>
      </c>
      <c r="E557" s="159"/>
      <c r="F557" s="161"/>
      <c r="G557" s="102" t="str">
        <f t="shared" si="118"/>
        <v>C5CD-C5CF</v>
      </c>
      <c r="H557" s="101" t="str">
        <f t="shared" si="131"/>
        <v>C5CD</v>
      </c>
      <c r="I557" s="101" t="str">
        <f t="shared" si="132"/>
        <v>C5CF</v>
      </c>
      <c r="J557" s="164"/>
      <c r="K557" s="164"/>
      <c r="L557" s="164"/>
      <c r="M557" s="164"/>
      <c r="N557" s="103" t="s">
        <v>41</v>
      </c>
      <c r="O557" s="105">
        <v>1</v>
      </c>
      <c r="P557" s="104">
        <f t="shared" si="119"/>
        <v>623.78</v>
      </c>
      <c r="Q557" s="166"/>
      <c r="R557" s="168"/>
      <c r="W557" s="54" t="str">
        <f t="shared" si="120"/>
        <v>mkckdvol -dev IBM.2107-75KYB61 -extpool P1 -cap 262668 -eam rotateexts -sam ese -name ckd_KYB61_#h C5CD-C5CF</v>
      </c>
    </row>
    <row r="558" spans="1:23" s="25" customFormat="1" ht="12.75" customHeight="1" x14ac:dyDescent="0.2">
      <c r="A558" s="26" t="s">
        <v>15</v>
      </c>
      <c r="B558" s="26" t="s">
        <v>23</v>
      </c>
      <c r="C558" s="27" t="s">
        <v>24</v>
      </c>
      <c r="D558" s="28">
        <v>14</v>
      </c>
      <c r="E558" s="124"/>
      <c r="F558" s="30"/>
      <c r="G558" s="31" t="str">
        <f t="shared" si="118"/>
        <v>C5D0-C5DD</v>
      </c>
      <c r="H558" s="32" t="str">
        <f t="shared" si="131"/>
        <v>C5D0</v>
      </c>
      <c r="I558" s="32" t="str">
        <f t="shared" si="132"/>
        <v>C5DD</v>
      </c>
      <c r="J558" s="31"/>
      <c r="K558" s="33"/>
      <c r="L558" s="34"/>
      <c r="M558" s="33"/>
      <c r="N558" s="31" t="s">
        <v>41</v>
      </c>
      <c r="O558" s="35">
        <v>1</v>
      </c>
      <c r="P558" s="36">
        <f t="shared" si="119"/>
        <v>726.12</v>
      </c>
      <c r="Q558" s="37"/>
      <c r="R558" s="38"/>
      <c r="W558" s="25" t="str">
        <f t="shared" si="120"/>
        <v>mkckdvol -dev IBM.2107-75KYB61 -extpool P1 -cap 65520 -eam rotateexts -sam ese -name ckd_KYB61_#h C5D0-C5DD</v>
      </c>
    </row>
    <row r="559" spans="1:23" x14ac:dyDescent="0.2">
      <c r="A559" s="99" t="s">
        <v>15</v>
      </c>
      <c r="B559" s="99" t="s">
        <v>16</v>
      </c>
      <c r="C559" s="100" t="s">
        <v>17</v>
      </c>
      <c r="D559" s="101">
        <v>1</v>
      </c>
      <c r="E559" s="132">
        <v>222</v>
      </c>
      <c r="F559" s="160" t="str">
        <f>DEC2HEX(HEX2DEC(F549)+1)</f>
        <v>C6</v>
      </c>
      <c r="G559" s="102" t="str">
        <f t="shared" si="118"/>
        <v>C600-C600</v>
      </c>
      <c r="H559" s="101" t="str">
        <f>DEC2HEX(HEX2DEC(H549)+256)</f>
        <v>C600</v>
      </c>
      <c r="I559" s="101" t="str">
        <f>DEC2HEX(HEX2DEC(I549)+256)</f>
        <v>C600</v>
      </c>
      <c r="J559" s="162" t="str">
        <f>DEC2HEX(HEX2DEC(J549)+256)</f>
        <v>C6E0</v>
      </c>
      <c r="K559" s="162" t="str">
        <f>DEC2HEX(HEX2DEC(K549)+256)</f>
        <v>C6FF</v>
      </c>
      <c r="L559" s="162">
        <f>(HEX2DEC(K559)-HEX2DEC(J559))+1</f>
        <v>32</v>
      </c>
      <c r="M559" s="162" t="str">
        <f>DEC2HEX(HEX2DEC(M549)+256)</f>
        <v>C60E</v>
      </c>
      <c r="N559" s="103" t="s">
        <v>41</v>
      </c>
      <c r="O559" s="102" t="s">
        <v>22</v>
      </c>
      <c r="P559" s="104">
        <f t="shared" si="119"/>
        <v>0.88</v>
      </c>
      <c r="Q559" s="165">
        <f>SUM(P559:P567)</f>
        <v>7904.94</v>
      </c>
      <c r="R559" s="167" t="s">
        <v>136</v>
      </c>
      <c r="W559" s="54" t="str">
        <f t="shared" si="120"/>
        <v>mkckdvol -dev IBM.2107-75KYB61 -extpool P0 -cap 1113 -eam rotateexts -sam ese -name ckd_KYB61_#h C600-C600</v>
      </c>
    </row>
    <row r="560" spans="1:23" x14ac:dyDescent="0.2">
      <c r="A560" s="99" t="s">
        <v>15</v>
      </c>
      <c r="B560" s="99" t="s">
        <v>18</v>
      </c>
      <c r="C560" s="100" t="s">
        <v>19</v>
      </c>
      <c r="D560" s="101">
        <v>25</v>
      </c>
      <c r="E560" s="159"/>
      <c r="F560" s="161"/>
      <c r="G560" s="102" t="str">
        <f t="shared" si="118"/>
        <v>C601-C619</v>
      </c>
      <c r="H560" s="101" t="str">
        <f t="shared" ref="H560:H568" si="133">DEC2HEX(HEX2DEC(I559)+1)</f>
        <v>C601</v>
      </c>
      <c r="I560" s="101" t="str">
        <f t="shared" ref="I560:I568" si="134">DEC2HEX(HEX2DEC(H560)+D560-1)</f>
        <v>C619</v>
      </c>
      <c r="J560" s="164"/>
      <c r="K560" s="164"/>
      <c r="L560" s="164"/>
      <c r="M560" s="164"/>
      <c r="N560" s="103" t="s">
        <v>41</v>
      </c>
      <c r="O560" s="105">
        <v>0</v>
      </c>
      <c r="P560" s="104">
        <f t="shared" si="119"/>
        <v>198.24</v>
      </c>
      <c r="Q560" s="166"/>
      <c r="R560" s="168"/>
      <c r="W560" s="54" t="str">
        <f t="shared" si="120"/>
        <v>mkckdvol -dev IBM.2107-75KYB61 -extpool P0 -cap 10017 -eam rotateexts -sam ese -name ckd_KYB61_#h C601-C619</v>
      </c>
    </row>
    <row r="561" spans="1:23" x14ac:dyDescent="0.2">
      <c r="A561" s="99" t="s">
        <v>15</v>
      </c>
      <c r="B561" s="99" t="s">
        <v>23</v>
      </c>
      <c r="C561" s="100" t="s">
        <v>24</v>
      </c>
      <c r="D561" s="101">
        <v>37</v>
      </c>
      <c r="E561" s="159"/>
      <c r="F561" s="161"/>
      <c r="G561" s="102" t="str">
        <f t="shared" si="118"/>
        <v>C61A-C63E</v>
      </c>
      <c r="H561" s="101" t="str">
        <f t="shared" si="133"/>
        <v>C61A</v>
      </c>
      <c r="I561" s="101" t="str">
        <f t="shared" si="134"/>
        <v>C63E</v>
      </c>
      <c r="J561" s="164"/>
      <c r="K561" s="164"/>
      <c r="L561" s="164"/>
      <c r="M561" s="164"/>
      <c r="N561" s="103" t="s">
        <v>41</v>
      </c>
      <c r="O561" s="105">
        <v>0</v>
      </c>
      <c r="P561" s="104">
        <f t="shared" si="119"/>
        <v>1919.03</v>
      </c>
      <c r="Q561" s="166"/>
      <c r="R561" s="168"/>
      <c r="W561" s="54" t="str">
        <f t="shared" si="120"/>
        <v>mkckdvol -dev IBM.2107-75KYB61 -extpool P0 -cap 65520 -eam rotateexts -sam ese -name ckd_KYB61_#h C61A-C63E</v>
      </c>
    </row>
    <row r="562" spans="1:23" x14ac:dyDescent="0.2">
      <c r="A562" s="99" t="s">
        <v>15</v>
      </c>
      <c r="B562" s="99" t="s">
        <v>25</v>
      </c>
      <c r="C562" s="100" t="s">
        <v>26</v>
      </c>
      <c r="D562" s="101">
        <v>65</v>
      </c>
      <c r="E562" s="159"/>
      <c r="F562" s="161"/>
      <c r="G562" s="102" t="str">
        <f t="shared" si="118"/>
        <v>C63F-C67F</v>
      </c>
      <c r="H562" s="101" t="str">
        <f t="shared" si="133"/>
        <v>C63F</v>
      </c>
      <c r="I562" s="101" t="str">
        <f t="shared" si="134"/>
        <v>C67F</v>
      </c>
      <c r="J562" s="164"/>
      <c r="K562" s="164"/>
      <c r="L562" s="164"/>
      <c r="M562" s="164"/>
      <c r="N562" s="103" t="s">
        <v>41</v>
      </c>
      <c r="O562" s="105">
        <v>0</v>
      </c>
      <c r="P562" s="104">
        <f t="shared" si="119"/>
        <v>1685.63</v>
      </c>
      <c r="Q562" s="166"/>
      <c r="R562" s="168"/>
      <c r="W562" s="54" t="str">
        <f t="shared" si="120"/>
        <v>mkckdvol -dev IBM.2107-75KYB61 -extpool P0 -cap 32760 -eam rotateexts -sam ese -name ckd_KYB61_#h C63F-C67F</v>
      </c>
    </row>
    <row r="563" spans="1:23" x14ac:dyDescent="0.2">
      <c r="A563" s="99" t="s">
        <v>15</v>
      </c>
      <c r="B563" s="99" t="s">
        <v>27</v>
      </c>
      <c r="C563" s="100" t="s">
        <v>28</v>
      </c>
      <c r="D563" s="101">
        <v>20</v>
      </c>
      <c r="E563" s="159"/>
      <c r="F563" s="161"/>
      <c r="G563" s="102" t="str">
        <f t="shared" ref="G563:G626" si="135">CONCATENATE(H563,"-",I563)</f>
        <v>C680-C693</v>
      </c>
      <c r="H563" s="101" t="str">
        <f t="shared" si="133"/>
        <v>C680</v>
      </c>
      <c r="I563" s="101" t="str">
        <f t="shared" si="134"/>
        <v>C693</v>
      </c>
      <c r="J563" s="164"/>
      <c r="K563" s="164"/>
      <c r="L563" s="164"/>
      <c r="M563" s="164"/>
      <c r="N563" s="103" t="s">
        <v>41</v>
      </c>
      <c r="O563" s="105">
        <v>0</v>
      </c>
      <c r="P563" s="104">
        <f t="shared" si="119"/>
        <v>52.86</v>
      </c>
      <c r="Q563" s="166"/>
      <c r="R563" s="168"/>
      <c r="W563" s="54" t="str">
        <f t="shared" si="120"/>
        <v>mkckdvol -dev IBM.2107-75KYB61 -extpool P0 -cap 3339 -eam rotateexts -sam ese -name ckd_KYB61_#h C680-C693</v>
      </c>
    </row>
    <row r="564" spans="1:23" x14ac:dyDescent="0.2">
      <c r="A564" s="99" t="s">
        <v>15</v>
      </c>
      <c r="B564" s="99" t="s">
        <v>23</v>
      </c>
      <c r="C564" s="100" t="s">
        <v>24</v>
      </c>
      <c r="D564" s="101">
        <v>39</v>
      </c>
      <c r="E564" s="159"/>
      <c r="F564" s="161"/>
      <c r="G564" s="102" t="str">
        <f t="shared" si="135"/>
        <v>C694-C6BA</v>
      </c>
      <c r="H564" s="101" t="str">
        <f t="shared" si="133"/>
        <v>C694</v>
      </c>
      <c r="I564" s="101" t="str">
        <f t="shared" si="134"/>
        <v>C6BA</v>
      </c>
      <c r="J564" s="164"/>
      <c r="K564" s="164"/>
      <c r="L564" s="164"/>
      <c r="M564" s="164"/>
      <c r="N564" s="103" t="s">
        <v>41</v>
      </c>
      <c r="O564" s="105">
        <v>0</v>
      </c>
      <c r="P564" s="104">
        <f t="shared" si="119"/>
        <v>2022.76</v>
      </c>
      <c r="Q564" s="166"/>
      <c r="R564" s="168"/>
      <c r="W564" s="54" t="str">
        <f t="shared" si="120"/>
        <v>mkckdvol -dev IBM.2107-75KYB61 -extpool P0 -cap 65520 -eam rotateexts -sam ese -name ckd_KYB61_#h C694-C6BA</v>
      </c>
    </row>
    <row r="565" spans="1:23" x14ac:dyDescent="0.2">
      <c r="A565" s="99" t="s">
        <v>15</v>
      </c>
      <c r="B565" s="99" t="s">
        <v>29</v>
      </c>
      <c r="C565" s="100" t="s">
        <v>30</v>
      </c>
      <c r="D565" s="101">
        <v>3</v>
      </c>
      <c r="E565" s="159"/>
      <c r="F565" s="161"/>
      <c r="G565" s="102" t="str">
        <f t="shared" si="135"/>
        <v>C6BB-C6BD</v>
      </c>
      <c r="H565" s="101" t="str">
        <f t="shared" si="133"/>
        <v>C6BB</v>
      </c>
      <c r="I565" s="101" t="str">
        <f t="shared" si="134"/>
        <v>C6BD</v>
      </c>
      <c r="J565" s="164"/>
      <c r="K565" s="164"/>
      <c r="L565" s="164"/>
      <c r="M565" s="164"/>
      <c r="N565" s="103" t="s">
        <v>41</v>
      </c>
      <c r="O565" s="105">
        <v>0</v>
      </c>
      <c r="P565" s="104">
        <f t="shared" si="119"/>
        <v>623.78</v>
      </c>
      <c r="Q565" s="166"/>
      <c r="R565" s="168"/>
      <c r="W565" s="54" t="str">
        <f t="shared" si="120"/>
        <v>mkckdvol -dev IBM.2107-75KYB61 -extpool P0 -cap 262668 -eam rotateexts -sam ese -name ckd_KYB61_#h C6BB-C6BD</v>
      </c>
    </row>
    <row r="566" spans="1:23" x14ac:dyDescent="0.2">
      <c r="A566" s="99" t="s">
        <v>15</v>
      </c>
      <c r="B566" s="99" t="s">
        <v>23</v>
      </c>
      <c r="C566" s="100" t="s">
        <v>24</v>
      </c>
      <c r="D566" s="101">
        <v>15</v>
      </c>
      <c r="E566" s="159"/>
      <c r="F566" s="161"/>
      <c r="G566" s="102" t="str">
        <f t="shared" si="135"/>
        <v>C6BE-C6CC</v>
      </c>
      <c r="H566" s="101" t="str">
        <f t="shared" si="133"/>
        <v>C6BE</v>
      </c>
      <c r="I566" s="101" t="str">
        <f t="shared" si="134"/>
        <v>C6CC</v>
      </c>
      <c r="J566" s="164"/>
      <c r="K566" s="164"/>
      <c r="L566" s="164"/>
      <c r="M566" s="164"/>
      <c r="N566" s="103" t="s">
        <v>41</v>
      </c>
      <c r="O566" s="105">
        <v>0</v>
      </c>
      <c r="P566" s="104">
        <f t="shared" si="119"/>
        <v>777.98</v>
      </c>
      <c r="Q566" s="166"/>
      <c r="R566" s="168"/>
      <c r="W566" s="54" t="str">
        <f t="shared" si="120"/>
        <v>mkckdvol -dev IBM.2107-75KYB61 -extpool P0 -cap 65520 -eam rotateexts -sam ese -name ckd_KYB61_#h C6BE-C6CC</v>
      </c>
    </row>
    <row r="567" spans="1:23" x14ac:dyDescent="0.2">
      <c r="A567" s="99" t="s">
        <v>15</v>
      </c>
      <c r="B567" s="99" t="s">
        <v>29</v>
      </c>
      <c r="C567" s="100" t="s">
        <v>30</v>
      </c>
      <c r="D567" s="101">
        <v>3</v>
      </c>
      <c r="E567" s="159"/>
      <c r="F567" s="161"/>
      <c r="G567" s="102" t="str">
        <f t="shared" si="135"/>
        <v>C6CD-C6CF</v>
      </c>
      <c r="H567" s="101" t="str">
        <f t="shared" si="133"/>
        <v>C6CD</v>
      </c>
      <c r="I567" s="101" t="str">
        <f t="shared" si="134"/>
        <v>C6CF</v>
      </c>
      <c r="J567" s="164"/>
      <c r="K567" s="164"/>
      <c r="L567" s="164"/>
      <c r="M567" s="164"/>
      <c r="N567" s="103" t="s">
        <v>41</v>
      </c>
      <c r="O567" s="105">
        <v>0</v>
      </c>
      <c r="P567" s="104">
        <f t="shared" si="119"/>
        <v>623.78</v>
      </c>
      <c r="Q567" s="166"/>
      <c r="R567" s="168"/>
      <c r="W567" s="54" t="str">
        <f t="shared" si="120"/>
        <v>mkckdvol -dev IBM.2107-75KYB61 -extpool P0 -cap 262668 -eam rotateexts -sam ese -name ckd_KYB61_#h C6CD-C6CF</v>
      </c>
    </row>
    <row r="568" spans="1:23" s="25" customFormat="1" ht="12.75" customHeight="1" x14ac:dyDescent="0.2">
      <c r="A568" s="26" t="s">
        <v>15</v>
      </c>
      <c r="B568" s="26" t="s">
        <v>23</v>
      </c>
      <c r="C568" s="27" t="s">
        <v>24</v>
      </c>
      <c r="D568" s="28">
        <v>14</v>
      </c>
      <c r="E568" s="124"/>
      <c r="F568" s="30"/>
      <c r="G568" s="31" t="str">
        <f t="shared" si="135"/>
        <v>C6D0-C6DD</v>
      </c>
      <c r="H568" s="32" t="str">
        <f t="shared" si="133"/>
        <v>C6D0</v>
      </c>
      <c r="I568" s="32" t="str">
        <f t="shared" si="134"/>
        <v>C6DD</v>
      </c>
      <c r="J568" s="31"/>
      <c r="K568" s="33"/>
      <c r="L568" s="34"/>
      <c r="M568" s="33"/>
      <c r="N568" s="31" t="s">
        <v>41</v>
      </c>
      <c r="O568" s="35">
        <v>0</v>
      </c>
      <c r="P568" s="36">
        <f t="shared" si="119"/>
        <v>726.12</v>
      </c>
      <c r="Q568" s="37"/>
      <c r="R568" s="38"/>
      <c r="W568" s="25" t="str">
        <f t="shared" si="120"/>
        <v>mkckdvol -dev IBM.2107-75KYB61 -extpool P0 -cap 65520 -eam rotateexts -sam ese -name ckd_KYB61_#h C6D0-C6DD</v>
      </c>
    </row>
    <row r="569" spans="1:23" x14ac:dyDescent="0.2">
      <c r="A569" s="99" t="s">
        <v>15</v>
      </c>
      <c r="B569" s="99" t="s">
        <v>16</v>
      </c>
      <c r="C569" s="100" t="s">
        <v>17</v>
      </c>
      <c r="D569" s="101">
        <v>1</v>
      </c>
      <c r="E569" s="132">
        <v>222</v>
      </c>
      <c r="F569" s="160" t="str">
        <f>DEC2HEX(HEX2DEC(F559)+1)</f>
        <v>C7</v>
      </c>
      <c r="G569" s="102" t="str">
        <f t="shared" si="135"/>
        <v>C700-C700</v>
      </c>
      <c r="H569" s="101" t="str">
        <f>DEC2HEX(HEX2DEC(H559)+256)</f>
        <v>C700</v>
      </c>
      <c r="I569" s="101" t="str">
        <f>DEC2HEX(HEX2DEC(I559)+256)</f>
        <v>C700</v>
      </c>
      <c r="J569" s="162" t="str">
        <f>DEC2HEX(HEX2DEC(J559)+256)</f>
        <v>C7E0</v>
      </c>
      <c r="K569" s="162" t="str">
        <f>DEC2HEX(HEX2DEC(K559)+256)</f>
        <v>C7FF</v>
      </c>
      <c r="L569" s="162">
        <f>(HEX2DEC(K569)-HEX2DEC(J569))+1</f>
        <v>32</v>
      </c>
      <c r="M569" s="162" t="str">
        <f>DEC2HEX(HEX2DEC(M559)+256)</f>
        <v>C70E</v>
      </c>
      <c r="N569" s="103" t="s">
        <v>41</v>
      </c>
      <c r="O569" s="102" t="s">
        <v>16</v>
      </c>
      <c r="P569" s="104">
        <f t="shared" ref="P569:P639" si="136">ROUND((C569*D569*GiBcyl),2)</f>
        <v>0.88</v>
      </c>
      <c r="Q569" s="165">
        <f>SUM(P569:P577)</f>
        <v>7904.94</v>
      </c>
      <c r="R569" s="167" t="s">
        <v>136</v>
      </c>
      <c r="W569" s="54" t="str">
        <f t="shared" ref="W569:W639" si="137">CONCATENATE("mkckdvol -dev IBM.2107-75",$S$1," -extpool P",O569," -cap ",C569," -eam rotateexts -sam ese -name ckd_",$S$1,"_#h ",G569)</f>
        <v>mkckdvol -dev IBM.2107-75KYB61 -extpool P1 -cap 1113 -eam rotateexts -sam ese -name ckd_KYB61_#h C700-C700</v>
      </c>
    </row>
    <row r="570" spans="1:23" x14ac:dyDescent="0.2">
      <c r="A570" s="99" t="s">
        <v>15</v>
      </c>
      <c r="B570" s="99" t="s">
        <v>18</v>
      </c>
      <c r="C570" s="100" t="s">
        <v>19</v>
      </c>
      <c r="D570" s="101">
        <v>25</v>
      </c>
      <c r="E570" s="159"/>
      <c r="F570" s="161"/>
      <c r="G570" s="102" t="str">
        <f t="shared" si="135"/>
        <v>C701-C719</v>
      </c>
      <c r="H570" s="101" t="str">
        <f t="shared" ref="H570:H578" si="138">DEC2HEX(HEX2DEC(I569)+1)</f>
        <v>C701</v>
      </c>
      <c r="I570" s="101" t="str">
        <f t="shared" ref="I570:I578" si="139">DEC2HEX(HEX2DEC(H570)+D570-1)</f>
        <v>C719</v>
      </c>
      <c r="J570" s="164"/>
      <c r="K570" s="164"/>
      <c r="L570" s="164"/>
      <c r="M570" s="164"/>
      <c r="N570" s="103" t="s">
        <v>41</v>
      </c>
      <c r="O570" s="105">
        <v>1</v>
      </c>
      <c r="P570" s="104">
        <f t="shared" si="136"/>
        <v>198.24</v>
      </c>
      <c r="Q570" s="166"/>
      <c r="R570" s="168"/>
      <c r="W570" s="54" t="str">
        <f t="shared" si="137"/>
        <v>mkckdvol -dev IBM.2107-75KYB61 -extpool P1 -cap 10017 -eam rotateexts -sam ese -name ckd_KYB61_#h C701-C719</v>
      </c>
    </row>
    <row r="571" spans="1:23" x14ac:dyDescent="0.2">
      <c r="A571" s="99" t="s">
        <v>15</v>
      </c>
      <c r="B571" s="99" t="s">
        <v>23</v>
      </c>
      <c r="C571" s="100" t="s">
        <v>24</v>
      </c>
      <c r="D571" s="101">
        <v>37</v>
      </c>
      <c r="E571" s="159"/>
      <c r="F571" s="161"/>
      <c r="G571" s="102" t="str">
        <f t="shared" si="135"/>
        <v>C71A-C73E</v>
      </c>
      <c r="H571" s="101" t="str">
        <f t="shared" si="138"/>
        <v>C71A</v>
      </c>
      <c r="I571" s="101" t="str">
        <f t="shared" si="139"/>
        <v>C73E</v>
      </c>
      <c r="J571" s="164"/>
      <c r="K571" s="164"/>
      <c r="L571" s="164"/>
      <c r="M571" s="164"/>
      <c r="N571" s="103" t="s">
        <v>41</v>
      </c>
      <c r="O571" s="105">
        <v>1</v>
      </c>
      <c r="P571" s="104">
        <f t="shared" si="136"/>
        <v>1919.03</v>
      </c>
      <c r="Q571" s="166"/>
      <c r="R571" s="168"/>
      <c r="W571" s="54" t="str">
        <f t="shared" si="137"/>
        <v>mkckdvol -dev IBM.2107-75KYB61 -extpool P1 -cap 65520 -eam rotateexts -sam ese -name ckd_KYB61_#h C71A-C73E</v>
      </c>
    </row>
    <row r="572" spans="1:23" x14ac:dyDescent="0.2">
      <c r="A572" s="99" t="s">
        <v>15</v>
      </c>
      <c r="B572" s="99" t="s">
        <v>25</v>
      </c>
      <c r="C572" s="100" t="s">
        <v>26</v>
      </c>
      <c r="D572" s="101">
        <v>65</v>
      </c>
      <c r="E572" s="159"/>
      <c r="F572" s="161"/>
      <c r="G572" s="102" t="str">
        <f t="shared" si="135"/>
        <v>C73F-C77F</v>
      </c>
      <c r="H572" s="101" t="str">
        <f t="shared" si="138"/>
        <v>C73F</v>
      </c>
      <c r="I572" s="101" t="str">
        <f t="shared" si="139"/>
        <v>C77F</v>
      </c>
      <c r="J572" s="164"/>
      <c r="K572" s="164"/>
      <c r="L572" s="164"/>
      <c r="M572" s="164"/>
      <c r="N572" s="103" t="s">
        <v>41</v>
      </c>
      <c r="O572" s="105">
        <v>1</v>
      </c>
      <c r="P572" s="104">
        <f t="shared" si="136"/>
        <v>1685.63</v>
      </c>
      <c r="Q572" s="166"/>
      <c r="R572" s="168"/>
      <c r="W572" s="54" t="str">
        <f t="shared" si="137"/>
        <v>mkckdvol -dev IBM.2107-75KYB61 -extpool P1 -cap 32760 -eam rotateexts -sam ese -name ckd_KYB61_#h C73F-C77F</v>
      </c>
    </row>
    <row r="573" spans="1:23" x14ac:dyDescent="0.2">
      <c r="A573" s="99" t="s">
        <v>15</v>
      </c>
      <c r="B573" s="99" t="s">
        <v>27</v>
      </c>
      <c r="C573" s="100" t="s">
        <v>28</v>
      </c>
      <c r="D573" s="101">
        <v>20</v>
      </c>
      <c r="E573" s="159"/>
      <c r="F573" s="161"/>
      <c r="G573" s="102" t="str">
        <f t="shared" si="135"/>
        <v>C780-C793</v>
      </c>
      <c r="H573" s="101" t="str">
        <f t="shared" si="138"/>
        <v>C780</v>
      </c>
      <c r="I573" s="101" t="str">
        <f t="shared" si="139"/>
        <v>C793</v>
      </c>
      <c r="J573" s="164"/>
      <c r="K573" s="164"/>
      <c r="L573" s="164"/>
      <c r="M573" s="164"/>
      <c r="N573" s="103" t="s">
        <v>41</v>
      </c>
      <c r="O573" s="105">
        <v>1</v>
      </c>
      <c r="P573" s="104">
        <f t="shared" si="136"/>
        <v>52.86</v>
      </c>
      <c r="Q573" s="166"/>
      <c r="R573" s="168"/>
      <c r="W573" s="54" t="str">
        <f t="shared" si="137"/>
        <v>mkckdvol -dev IBM.2107-75KYB61 -extpool P1 -cap 3339 -eam rotateexts -sam ese -name ckd_KYB61_#h C780-C793</v>
      </c>
    </row>
    <row r="574" spans="1:23" x14ac:dyDescent="0.2">
      <c r="A574" s="99" t="s">
        <v>15</v>
      </c>
      <c r="B574" s="99" t="s">
        <v>23</v>
      </c>
      <c r="C574" s="100" t="s">
        <v>24</v>
      </c>
      <c r="D574" s="101">
        <v>39</v>
      </c>
      <c r="E574" s="159"/>
      <c r="F574" s="161"/>
      <c r="G574" s="102" t="str">
        <f t="shared" si="135"/>
        <v>C794-C7BA</v>
      </c>
      <c r="H574" s="101" t="str">
        <f t="shared" si="138"/>
        <v>C794</v>
      </c>
      <c r="I574" s="101" t="str">
        <f t="shared" si="139"/>
        <v>C7BA</v>
      </c>
      <c r="J574" s="164"/>
      <c r="K574" s="164"/>
      <c r="L574" s="164"/>
      <c r="M574" s="164"/>
      <c r="N574" s="103" t="s">
        <v>41</v>
      </c>
      <c r="O574" s="105">
        <v>1</v>
      </c>
      <c r="P574" s="104">
        <f t="shared" si="136"/>
        <v>2022.76</v>
      </c>
      <c r="Q574" s="166"/>
      <c r="R574" s="168"/>
      <c r="W574" s="54" t="str">
        <f t="shared" si="137"/>
        <v>mkckdvol -dev IBM.2107-75KYB61 -extpool P1 -cap 65520 -eam rotateexts -sam ese -name ckd_KYB61_#h C794-C7BA</v>
      </c>
    </row>
    <row r="575" spans="1:23" x14ac:dyDescent="0.2">
      <c r="A575" s="99" t="s">
        <v>15</v>
      </c>
      <c r="B575" s="99" t="s">
        <v>29</v>
      </c>
      <c r="C575" s="100" t="s">
        <v>30</v>
      </c>
      <c r="D575" s="101">
        <v>3</v>
      </c>
      <c r="E575" s="159"/>
      <c r="F575" s="161"/>
      <c r="G575" s="102" t="str">
        <f t="shared" si="135"/>
        <v>C7BB-C7BD</v>
      </c>
      <c r="H575" s="101" t="str">
        <f t="shared" si="138"/>
        <v>C7BB</v>
      </c>
      <c r="I575" s="101" t="str">
        <f t="shared" si="139"/>
        <v>C7BD</v>
      </c>
      <c r="J575" s="164"/>
      <c r="K575" s="164"/>
      <c r="L575" s="164"/>
      <c r="M575" s="164"/>
      <c r="N575" s="103" t="s">
        <v>41</v>
      </c>
      <c r="O575" s="105">
        <v>1</v>
      </c>
      <c r="P575" s="104">
        <f t="shared" si="136"/>
        <v>623.78</v>
      </c>
      <c r="Q575" s="166"/>
      <c r="R575" s="168"/>
      <c r="W575" s="54" t="str">
        <f t="shared" si="137"/>
        <v>mkckdvol -dev IBM.2107-75KYB61 -extpool P1 -cap 262668 -eam rotateexts -sam ese -name ckd_KYB61_#h C7BB-C7BD</v>
      </c>
    </row>
    <row r="576" spans="1:23" x14ac:dyDescent="0.2">
      <c r="A576" s="99" t="s">
        <v>15</v>
      </c>
      <c r="B576" s="99" t="s">
        <v>23</v>
      </c>
      <c r="C576" s="100" t="s">
        <v>24</v>
      </c>
      <c r="D576" s="101">
        <v>15</v>
      </c>
      <c r="E576" s="159"/>
      <c r="F576" s="161"/>
      <c r="G576" s="102" t="str">
        <f t="shared" si="135"/>
        <v>C7BE-C7CC</v>
      </c>
      <c r="H576" s="101" t="str">
        <f t="shared" si="138"/>
        <v>C7BE</v>
      </c>
      <c r="I576" s="101" t="str">
        <f t="shared" si="139"/>
        <v>C7CC</v>
      </c>
      <c r="J576" s="164"/>
      <c r="K576" s="164"/>
      <c r="L576" s="164"/>
      <c r="M576" s="164"/>
      <c r="N576" s="103" t="s">
        <v>41</v>
      </c>
      <c r="O576" s="105">
        <v>1</v>
      </c>
      <c r="P576" s="104">
        <f t="shared" si="136"/>
        <v>777.98</v>
      </c>
      <c r="Q576" s="166"/>
      <c r="R576" s="168"/>
      <c r="W576" s="54" t="str">
        <f t="shared" si="137"/>
        <v>mkckdvol -dev IBM.2107-75KYB61 -extpool P1 -cap 65520 -eam rotateexts -sam ese -name ckd_KYB61_#h C7BE-C7CC</v>
      </c>
    </row>
    <row r="577" spans="1:23" x14ac:dyDescent="0.2">
      <c r="A577" s="99" t="s">
        <v>15</v>
      </c>
      <c r="B577" s="99" t="s">
        <v>29</v>
      </c>
      <c r="C577" s="100" t="s">
        <v>30</v>
      </c>
      <c r="D577" s="101">
        <v>3</v>
      </c>
      <c r="E577" s="159"/>
      <c r="F577" s="161"/>
      <c r="G577" s="102" t="str">
        <f t="shared" si="135"/>
        <v>C7CD-C7CF</v>
      </c>
      <c r="H577" s="101" t="str">
        <f t="shared" si="138"/>
        <v>C7CD</v>
      </c>
      <c r="I577" s="101" t="str">
        <f t="shared" si="139"/>
        <v>C7CF</v>
      </c>
      <c r="J577" s="164"/>
      <c r="K577" s="164"/>
      <c r="L577" s="164"/>
      <c r="M577" s="164"/>
      <c r="N577" s="103" t="s">
        <v>41</v>
      </c>
      <c r="O577" s="105">
        <v>1</v>
      </c>
      <c r="P577" s="104">
        <f t="shared" si="136"/>
        <v>623.78</v>
      </c>
      <c r="Q577" s="166"/>
      <c r="R577" s="168"/>
      <c r="W577" s="54" t="str">
        <f t="shared" si="137"/>
        <v>mkckdvol -dev IBM.2107-75KYB61 -extpool P1 -cap 262668 -eam rotateexts -sam ese -name ckd_KYB61_#h C7CD-C7CF</v>
      </c>
    </row>
    <row r="578" spans="1:23" s="25" customFormat="1" ht="12.75" customHeight="1" x14ac:dyDescent="0.2">
      <c r="A578" s="26" t="s">
        <v>15</v>
      </c>
      <c r="B578" s="26" t="s">
        <v>23</v>
      </c>
      <c r="C578" s="27" t="s">
        <v>24</v>
      </c>
      <c r="D578" s="28">
        <v>14</v>
      </c>
      <c r="E578" s="124"/>
      <c r="F578" s="30"/>
      <c r="G578" s="31" t="str">
        <f t="shared" si="135"/>
        <v>C7D0-C7DD</v>
      </c>
      <c r="H578" s="32" t="str">
        <f t="shared" si="138"/>
        <v>C7D0</v>
      </c>
      <c r="I578" s="32" t="str">
        <f t="shared" si="139"/>
        <v>C7DD</v>
      </c>
      <c r="J578" s="31"/>
      <c r="K578" s="33"/>
      <c r="L578" s="34"/>
      <c r="M578" s="33"/>
      <c r="N578" s="31" t="s">
        <v>41</v>
      </c>
      <c r="O578" s="35">
        <v>1</v>
      </c>
      <c r="P578" s="36">
        <f t="shared" si="136"/>
        <v>726.12</v>
      </c>
      <c r="Q578" s="37"/>
      <c r="R578" s="38"/>
      <c r="W578" s="25" t="str">
        <f t="shared" si="137"/>
        <v>mkckdvol -dev IBM.2107-75KYB61 -extpool P1 -cap 65520 -eam rotateexts -sam ese -name ckd_KYB61_#h C7D0-C7DD</v>
      </c>
    </row>
    <row r="579" spans="1:23" x14ac:dyDescent="0.2">
      <c r="A579" s="99" t="s">
        <v>15</v>
      </c>
      <c r="B579" s="99" t="s">
        <v>16</v>
      </c>
      <c r="C579" s="100" t="s">
        <v>17</v>
      </c>
      <c r="D579" s="101">
        <v>1</v>
      </c>
      <c r="E579" s="132">
        <v>222</v>
      </c>
      <c r="F579" s="160" t="str">
        <f>DEC2HEX(HEX2DEC(F569)+1)</f>
        <v>C8</v>
      </c>
      <c r="G579" s="102" t="str">
        <f t="shared" si="135"/>
        <v>C800-C800</v>
      </c>
      <c r="H579" s="101" t="str">
        <f>DEC2HEX(HEX2DEC(H569)+256)</f>
        <v>C800</v>
      </c>
      <c r="I579" s="101" t="str">
        <f>DEC2HEX(HEX2DEC(I569)+256)</f>
        <v>C800</v>
      </c>
      <c r="J579" s="162" t="str">
        <f>DEC2HEX(HEX2DEC(J569)+256)</f>
        <v>C8E0</v>
      </c>
      <c r="K579" s="162" t="str">
        <f>DEC2HEX(HEX2DEC(K569)+256)</f>
        <v>C8FF</v>
      </c>
      <c r="L579" s="162">
        <f>(HEX2DEC(K579)-HEX2DEC(J579))+1</f>
        <v>32</v>
      </c>
      <c r="M579" s="162" t="str">
        <f>DEC2HEX(HEX2DEC(M569)+256)</f>
        <v>C80E</v>
      </c>
      <c r="N579" s="103" t="s">
        <v>41</v>
      </c>
      <c r="O579" s="102" t="s">
        <v>22</v>
      </c>
      <c r="P579" s="104">
        <f t="shared" si="136"/>
        <v>0.88</v>
      </c>
      <c r="Q579" s="165">
        <f>SUM(P579:P587)</f>
        <v>7904.94</v>
      </c>
      <c r="R579" s="167" t="s">
        <v>136</v>
      </c>
      <c r="W579" s="54" t="str">
        <f t="shared" si="137"/>
        <v>mkckdvol -dev IBM.2107-75KYB61 -extpool P0 -cap 1113 -eam rotateexts -sam ese -name ckd_KYB61_#h C800-C800</v>
      </c>
    </row>
    <row r="580" spans="1:23" x14ac:dyDescent="0.2">
      <c r="A580" s="99" t="s">
        <v>15</v>
      </c>
      <c r="B580" s="99" t="s">
        <v>18</v>
      </c>
      <c r="C580" s="100" t="s">
        <v>19</v>
      </c>
      <c r="D580" s="101">
        <v>25</v>
      </c>
      <c r="E580" s="159"/>
      <c r="F580" s="161"/>
      <c r="G580" s="102" t="str">
        <f t="shared" si="135"/>
        <v>C801-C819</v>
      </c>
      <c r="H580" s="101" t="str">
        <f t="shared" ref="H580:H588" si="140">DEC2HEX(HEX2DEC(I579)+1)</f>
        <v>C801</v>
      </c>
      <c r="I580" s="101" t="str">
        <f t="shared" ref="I580:I588" si="141">DEC2HEX(HEX2DEC(H580)+D580-1)</f>
        <v>C819</v>
      </c>
      <c r="J580" s="164"/>
      <c r="K580" s="164"/>
      <c r="L580" s="164"/>
      <c r="M580" s="164"/>
      <c r="N580" s="103" t="s">
        <v>41</v>
      </c>
      <c r="O580" s="105">
        <v>0</v>
      </c>
      <c r="P580" s="104">
        <f t="shared" si="136"/>
        <v>198.24</v>
      </c>
      <c r="Q580" s="166"/>
      <c r="R580" s="168"/>
      <c r="W580" s="54" t="str">
        <f t="shared" si="137"/>
        <v>mkckdvol -dev IBM.2107-75KYB61 -extpool P0 -cap 10017 -eam rotateexts -sam ese -name ckd_KYB61_#h C801-C819</v>
      </c>
    </row>
    <row r="581" spans="1:23" x14ac:dyDescent="0.2">
      <c r="A581" s="99" t="s">
        <v>15</v>
      </c>
      <c r="B581" s="99" t="s">
        <v>23</v>
      </c>
      <c r="C581" s="100" t="s">
        <v>24</v>
      </c>
      <c r="D581" s="101">
        <v>37</v>
      </c>
      <c r="E581" s="159"/>
      <c r="F581" s="161"/>
      <c r="G581" s="102" t="str">
        <f t="shared" si="135"/>
        <v>C81A-C83E</v>
      </c>
      <c r="H581" s="101" t="str">
        <f t="shared" si="140"/>
        <v>C81A</v>
      </c>
      <c r="I581" s="101" t="str">
        <f t="shared" si="141"/>
        <v>C83E</v>
      </c>
      <c r="J581" s="164"/>
      <c r="K581" s="164"/>
      <c r="L581" s="164"/>
      <c r="M581" s="164"/>
      <c r="N581" s="103" t="s">
        <v>41</v>
      </c>
      <c r="O581" s="105">
        <v>0</v>
      </c>
      <c r="P581" s="104">
        <f t="shared" si="136"/>
        <v>1919.03</v>
      </c>
      <c r="Q581" s="166"/>
      <c r="R581" s="168"/>
      <c r="W581" s="54" t="str">
        <f t="shared" si="137"/>
        <v>mkckdvol -dev IBM.2107-75KYB61 -extpool P0 -cap 65520 -eam rotateexts -sam ese -name ckd_KYB61_#h C81A-C83E</v>
      </c>
    </row>
    <row r="582" spans="1:23" x14ac:dyDescent="0.2">
      <c r="A582" s="99" t="s">
        <v>15</v>
      </c>
      <c r="B582" s="99" t="s">
        <v>25</v>
      </c>
      <c r="C582" s="100" t="s">
        <v>26</v>
      </c>
      <c r="D582" s="101">
        <v>65</v>
      </c>
      <c r="E582" s="159"/>
      <c r="F582" s="161"/>
      <c r="G582" s="102" t="str">
        <f t="shared" si="135"/>
        <v>C83F-C87F</v>
      </c>
      <c r="H582" s="101" t="str">
        <f t="shared" si="140"/>
        <v>C83F</v>
      </c>
      <c r="I582" s="101" t="str">
        <f t="shared" si="141"/>
        <v>C87F</v>
      </c>
      <c r="J582" s="164"/>
      <c r="K582" s="164"/>
      <c r="L582" s="164"/>
      <c r="M582" s="164"/>
      <c r="N582" s="103" t="s">
        <v>41</v>
      </c>
      <c r="O582" s="105">
        <v>0</v>
      </c>
      <c r="P582" s="104">
        <f t="shared" si="136"/>
        <v>1685.63</v>
      </c>
      <c r="Q582" s="166"/>
      <c r="R582" s="168"/>
      <c r="W582" s="54" t="str">
        <f t="shared" si="137"/>
        <v>mkckdvol -dev IBM.2107-75KYB61 -extpool P0 -cap 32760 -eam rotateexts -sam ese -name ckd_KYB61_#h C83F-C87F</v>
      </c>
    </row>
    <row r="583" spans="1:23" x14ac:dyDescent="0.2">
      <c r="A583" s="99" t="s">
        <v>15</v>
      </c>
      <c r="B583" s="99" t="s">
        <v>27</v>
      </c>
      <c r="C583" s="100" t="s">
        <v>28</v>
      </c>
      <c r="D583" s="101">
        <v>20</v>
      </c>
      <c r="E583" s="159"/>
      <c r="F583" s="161"/>
      <c r="G583" s="102" t="str">
        <f t="shared" si="135"/>
        <v>C880-C893</v>
      </c>
      <c r="H583" s="101" t="str">
        <f t="shared" si="140"/>
        <v>C880</v>
      </c>
      <c r="I583" s="101" t="str">
        <f t="shared" si="141"/>
        <v>C893</v>
      </c>
      <c r="J583" s="164"/>
      <c r="K583" s="164"/>
      <c r="L583" s="164"/>
      <c r="M583" s="164"/>
      <c r="N583" s="103" t="s">
        <v>41</v>
      </c>
      <c r="O583" s="105">
        <v>0</v>
      </c>
      <c r="P583" s="104">
        <f t="shared" si="136"/>
        <v>52.86</v>
      </c>
      <c r="Q583" s="166"/>
      <c r="R583" s="168"/>
      <c r="W583" s="54" t="str">
        <f t="shared" si="137"/>
        <v>mkckdvol -dev IBM.2107-75KYB61 -extpool P0 -cap 3339 -eam rotateexts -sam ese -name ckd_KYB61_#h C880-C893</v>
      </c>
    </row>
    <row r="584" spans="1:23" x14ac:dyDescent="0.2">
      <c r="A584" s="99" t="s">
        <v>15</v>
      </c>
      <c r="B584" s="99" t="s">
        <v>23</v>
      </c>
      <c r="C584" s="100" t="s">
        <v>24</v>
      </c>
      <c r="D584" s="101">
        <v>39</v>
      </c>
      <c r="E584" s="159"/>
      <c r="F584" s="161"/>
      <c r="G584" s="102" t="str">
        <f t="shared" si="135"/>
        <v>C894-C8BA</v>
      </c>
      <c r="H584" s="101" t="str">
        <f t="shared" si="140"/>
        <v>C894</v>
      </c>
      <c r="I584" s="101" t="str">
        <f t="shared" si="141"/>
        <v>C8BA</v>
      </c>
      <c r="J584" s="164"/>
      <c r="K584" s="164"/>
      <c r="L584" s="164"/>
      <c r="M584" s="164"/>
      <c r="N584" s="103" t="s">
        <v>41</v>
      </c>
      <c r="O584" s="105">
        <v>0</v>
      </c>
      <c r="P584" s="104">
        <f t="shared" si="136"/>
        <v>2022.76</v>
      </c>
      <c r="Q584" s="166"/>
      <c r="R584" s="168"/>
      <c r="W584" s="54" t="str">
        <f t="shared" si="137"/>
        <v>mkckdvol -dev IBM.2107-75KYB61 -extpool P0 -cap 65520 -eam rotateexts -sam ese -name ckd_KYB61_#h C894-C8BA</v>
      </c>
    </row>
    <row r="585" spans="1:23" x14ac:dyDescent="0.2">
      <c r="A585" s="99" t="s">
        <v>15</v>
      </c>
      <c r="B585" s="99" t="s">
        <v>29</v>
      </c>
      <c r="C585" s="100" t="s">
        <v>30</v>
      </c>
      <c r="D585" s="101">
        <v>3</v>
      </c>
      <c r="E585" s="159"/>
      <c r="F585" s="161"/>
      <c r="G585" s="102" t="str">
        <f t="shared" si="135"/>
        <v>C8BB-C8BD</v>
      </c>
      <c r="H585" s="101" t="str">
        <f t="shared" si="140"/>
        <v>C8BB</v>
      </c>
      <c r="I585" s="101" t="str">
        <f t="shared" si="141"/>
        <v>C8BD</v>
      </c>
      <c r="J585" s="164"/>
      <c r="K585" s="164"/>
      <c r="L585" s="164"/>
      <c r="M585" s="164"/>
      <c r="N585" s="103" t="s">
        <v>41</v>
      </c>
      <c r="O585" s="105">
        <v>0</v>
      </c>
      <c r="P585" s="104">
        <f t="shared" si="136"/>
        <v>623.78</v>
      </c>
      <c r="Q585" s="166"/>
      <c r="R585" s="168"/>
      <c r="W585" s="54" t="str">
        <f t="shared" si="137"/>
        <v>mkckdvol -dev IBM.2107-75KYB61 -extpool P0 -cap 262668 -eam rotateexts -sam ese -name ckd_KYB61_#h C8BB-C8BD</v>
      </c>
    </row>
    <row r="586" spans="1:23" x14ac:dyDescent="0.2">
      <c r="A586" s="99" t="s">
        <v>15</v>
      </c>
      <c r="B586" s="99" t="s">
        <v>23</v>
      </c>
      <c r="C586" s="100" t="s">
        <v>24</v>
      </c>
      <c r="D586" s="101">
        <v>15</v>
      </c>
      <c r="E586" s="159"/>
      <c r="F586" s="161"/>
      <c r="G586" s="102" t="str">
        <f t="shared" si="135"/>
        <v>C8BE-C8CC</v>
      </c>
      <c r="H586" s="101" t="str">
        <f t="shared" si="140"/>
        <v>C8BE</v>
      </c>
      <c r="I586" s="101" t="str">
        <f t="shared" si="141"/>
        <v>C8CC</v>
      </c>
      <c r="J586" s="164"/>
      <c r="K586" s="164"/>
      <c r="L586" s="164"/>
      <c r="M586" s="164"/>
      <c r="N586" s="103" t="s">
        <v>41</v>
      </c>
      <c r="O586" s="105">
        <v>0</v>
      </c>
      <c r="P586" s="104">
        <f t="shared" si="136"/>
        <v>777.98</v>
      </c>
      <c r="Q586" s="166"/>
      <c r="R586" s="168"/>
      <c r="W586" s="54" t="str">
        <f t="shared" si="137"/>
        <v>mkckdvol -dev IBM.2107-75KYB61 -extpool P0 -cap 65520 -eam rotateexts -sam ese -name ckd_KYB61_#h C8BE-C8CC</v>
      </c>
    </row>
    <row r="587" spans="1:23" x14ac:dyDescent="0.2">
      <c r="A587" s="99" t="s">
        <v>15</v>
      </c>
      <c r="B587" s="99" t="s">
        <v>29</v>
      </c>
      <c r="C587" s="100" t="s">
        <v>30</v>
      </c>
      <c r="D587" s="101">
        <v>3</v>
      </c>
      <c r="E587" s="159"/>
      <c r="F587" s="161"/>
      <c r="G587" s="102" t="str">
        <f t="shared" si="135"/>
        <v>C8CD-C8CF</v>
      </c>
      <c r="H587" s="101" t="str">
        <f t="shared" si="140"/>
        <v>C8CD</v>
      </c>
      <c r="I587" s="101" t="str">
        <f t="shared" si="141"/>
        <v>C8CF</v>
      </c>
      <c r="J587" s="164"/>
      <c r="K587" s="164"/>
      <c r="L587" s="164"/>
      <c r="M587" s="164"/>
      <c r="N587" s="103" t="s">
        <v>41</v>
      </c>
      <c r="O587" s="105">
        <v>0</v>
      </c>
      <c r="P587" s="104">
        <f t="shared" si="136"/>
        <v>623.78</v>
      </c>
      <c r="Q587" s="166"/>
      <c r="R587" s="168"/>
      <c r="W587" s="54" t="str">
        <f t="shared" si="137"/>
        <v>mkckdvol -dev IBM.2107-75KYB61 -extpool P0 -cap 262668 -eam rotateexts -sam ese -name ckd_KYB61_#h C8CD-C8CF</v>
      </c>
    </row>
    <row r="588" spans="1:23" s="25" customFormat="1" ht="12.75" customHeight="1" x14ac:dyDescent="0.2">
      <c r="A588" s="26" t="s">
        <v>15</v>
      </c>
      <c r="B588" s="26" t="s">
        <v>23</v>
      </c>
      <c r="C588" s="27" t="s">
        <v>24</v>
      </c>
      <c r="D588" s="28">
        <v>14</v>
      </c>
      <c r="E588" s="124"/>
      <c r="F588" s="30"/>
      <c r="G588" s="31" t="str">
        <f t="shared" si="135"/>
        <v>C8D0-C8DD</v>
      </c>
      <c r="H588" s="32" t="str">
        <f t="shared" si="140"/>
        <v>C8D0</v>
      </c>
      <c r="I588" s="32" t="str">
        <f t="shared" si="141"/>
        <v>C8DD</v>
      </c>
      <c r="J588" s="31"/>
      <c r="K588" s="33"/>
      <c r="L588" s="34"/>
      <c r="M588" s="33"/>
      <c r="N588" s="31" t="s">
        <v>41</v>
      </c>
      <c r="O588" s="35">
        <v>0</v>
      </c>
      <c r="P588" s="36">
        <f t="shared" si="136"/>
        <v>726.12</v>
      </c>
      <c r="Q588" s="37"/>
      <c r="R588" s="38"/>
      <c r="W588" s="25" t="str">
        <f t="shared" si="137"/>
        <v>mkckdvol -dev IBM.2107-75KYB61 -extpool P0 -cap 65520 -eam rotateexts -sam ese -name ckd_KYB61_#h C8D0-C8DD</v>
      </c>
    </row>
    <row r="589" spans="1:23" x14ac:dyDescent="0.2">
      <c r="A589" s="99" t="s">
        <v>15</v>
      </c>
      <c r="B589" s="99" t="s">
        <v>16</v>
      </c>
      <c r="C589" s="100" t="s">
        <v>17</v>
      </c>
      <c r="D589" s="101">
        <v>1</v>
      </c>
      <c r="E589" s="132">
        <v>222</v>
      </c>
      <c r="F589" s="160" t="str">
        <f>DEC2HEX(HEX2DEC(F579)+1)</f>
        <v>C9</v>
      </c>
      <c r="G589" s="102" t="str">
        <f t="shared" si="135"/>
        <v>C900-C900</v>
      </c>
      <c r="H589" s="101" t="str">
        <f>DEC2HEX(HEX2DEC(H579)+256)</f>
        <v>C900</v>
      </c>
      <c r="I589" s="101" t="str">
        <f>DEC2HEX(HEX2DEC(I579)+256)</f>
        <v>C900</v>
      </c>
      <c r="J589" s="162" t="str">
        <f>DEC2HEX(HEX2DEC(J579)+256)</f>
        <v>C9E0</v>
      </c>
      <c r="K589" s="162" t="str">
        <f>DEC2HEX(HEX2DEC(K579)+256)</f>
        <v>C9FF</v>
      </c>
      <c r="L589" s="162">
        <f>(HEX2DEC(K589)-HEX2DEC(J589))+1</f>
        <v>32</v>
      </c>
      <c r="M589" s="162" t="str">
        <f>DEC2HEX(HEX2DEC(M579)+256)</f>
        <v>C90E</v>
      </c>
      <c r="N589" s="103" t="s">
        <v>41</v>
      </c>
      <c r="O589" s="102" t="s">
        <v>16</v>
      </c>
      <c r="P589" s="104">
        <f t="shared" si="136"/>
        <v>0.88</v>
      </c>
      <c r="Q589" s="165">
        <f>SUM(P589:P597)</f>
        <v>7904.94</v>
      </c>
      <c r="R589" s="167" t="s">
        <v>136</v>
      </c>
      <c r="W589" s="54" t="str">
        <f t="shared" si="137"/>
        <v>mkckdvol -dev IBM.2107-75KYB61 -extpool P1 -cap 1113 -eam rotateexts -sam ese -name ckd_KYB61_#h C900-C900</v>
      </c>
    </row>
    <row r="590" spans="1:23" x14ac:dyDescent="0.2">
      <c r="A590" s="99" t="s">
        <v>15</v>
      </c>
      <c r="B590" s="99" t="s">
        <v>18</v>
      </c>
      <c r="C590" s="100" t="s">
        <v>19</v>
      </c>
      <c r="D590" s="101">
        <v>25</v>
      </c>
      <c r="E590" s="159"/>
      <c r="F590" s="161"/>
      <c r="G590" s="102" t="str">
        <f t="shared" si="135"/>
        <v>C901-C919</v>
      </c>
      <c r="H590" s="101" t="str">
        <f t="shared" ref="H590:H598" si="142">DEC2HEX(HEX2DEC(I589)+1)</f>
        <v>C901</v>
      </c>
      <c r="I590" s="101" t="str">
        <f t="shared" ref="I590:I598" si="143">DEC2HEX(HEX2DEC(H590)+D590-1)</f>
        <v>C919</v>
      </c>
      <c r="J590" s="164"/>
      <c r="K590" s="164"/>
      <c r="L590" s="164"/>
      <c r="M590" s="164"/>
      <c r="N590" s="103" t="s">
        <v>41</v>
      </c>
      <c r="O590" s="105">
        <v>1</v>
      </c>
      <c r="P590" s="104">
        <f t="shared" si="136"/>
        <v>198.24</v>
      </c>
      <c r="Q590" s="166"/>
      <c r="R590" s="168"/>
      <c r="W590" s="54" t="str">
        <f t="shared" si="137"/>
        <v>mkckdvol -dev IBM.2107-75KYB61 -extpool P1 -cap 10017 -eam rotateexts -sam ese -name ckd_KYB61_#h C901-C919</v>
      </c>
    </row>
    <row r="591" spans="1:23" x14ac:dyDescent="0.2">
      <c r="A591" s="99" t="s">
        <v>15</v>
      </c>
      <c r="B591" s="99" t="s">
        <v>23</v>
      </c>
      <c r="C591" s="100" t="s">
        <v>24</v>
      </c>
      <c r="D591" s="101">
        <v>37</v>
      </c>
      <c r="E591" s="159"/>
      <c r="F591" s="161"/>
      <c r="G591" s="102" t="str">
        <f t="shared" si="135"/>
        <v>C91A-C93E</v>
      </c>
      <c r="H591" s="101" t="str">
        <f t="shared" si="142"/>
        <v>C91A</v>
      </c>
      <c r="I591" s="101" t="str">
        <f t="shared" si="143"/>
        <v>C93E</v>
      </c>
      <c r="J591" s="164"/>
      <c r="K591" s="164"/>
      <c r="L591" s="164"/>
      <c r="M591" s="164"/>
      <c r="N591" s="103" t="s">
        <v>41</v>
      </c>
      <c r="O591" s="105">
        <v>1</v>
      </c>
      <c r="P591" s="104">
        <f t="shared" si="136"/>
        <v>1919.03</v>
      </c>
      <c r="Q591" s="166"/>
      <c r="R591" s="168"/>
      <c r="W591" s="54" t="str">
        <f t="shared" si="137"/>
        <v>mkckdvol -dev IBM.2107-75KYB61 -extpool P1 -cap 65520 -eam rotateexts -sam ese -name ckd_KYB61_#h C91A-C93E</v>
      </c>
    </row>
    <row r="592" spans="1:23" x14ac:dyDescent="0.2">
      <c r="A592" s="99" t="s">
        <v>15</v>
      </c>
      <c r="B592" s="99" t="s">
        <v>25</v>
      </c>
      <c r="C592" s="100" t="s">
        <v>26</v>
      </c>
      <c r="D592" s="101">
        <v>65</v>
      </c>
      <c r="E592" s="159"/>
      <c r="F592" s="161"/>
      <c r="G592" s="102" t="str">
        <f t="shared" si="135"/>
        <v>C93F-C97F</v>
      </c>
      <c r="H592" s="101" t="str">
        <f t="shared" si="142"/>
        <v>C93F</v>
      </c>
      <c r="I592" s="101" t="str">
        <f t="shared" si="143"/>
        <v>C97F</v>
      </c>
      <c r="J592" s="164"/>
      <c r="K592" s="164"/>
      <c r="L592" s="164"/>
      <c r="M592" s="164"/>
      <c r="N592" s="103" t="s">
        <v>41</v>
      </c>
      <c r="O592" s="105">
        <v>1</v>
      </c>
      <c r="P592" s="104">
        <f t="shared" si="136"/>
        <v>1685.63</v>
      </c>
      <c r="Q592" s="166"/>
      <c r="R592" s="168"/>
      <c r="W592" s="54" t="str">
        <f t="shared" si="137"/>
        <v>mkckdvol -dev IBM.2107-75KYB61 -extpool P1 -cap 32760 -eam rotateexts -sam ese -name ckd_KYB61_#h C93F-C97F</v>
      </c>
    </row>
    <row r="593" spans="1:23" x14ac:dyDescent="0.2">
      <c r="A593" s="99" t="s">
        <v>15</v>
      </c>
      <c r="B593" s="99" t="s">
        <v>27</v>
      </c>
      <c r="C593" s="100" t="s">
        <v>28</v>
      </c>
      <c r="D593" s="101">
        <v>20</v>
      </c>
      <c r="E593" s="159"/>
      <c r="F593" s="161"/>
      <c r="G593" s="102" t="str">
        <f t="shared" si="135"/>
        <v>C980-C993</v>
      </c>
      <c r="H593" s="101" t="str">
        <f t="shared" si="142"/>
        <v>C980</v>
      </c>
      <c r="I593" s="101" t="str">
        <f t="shared" si="143"/>
        <v>C993</v>
      </c>
      <c r="J593" s="164"/>
      <c r="K593" s="164"/>
      <c r="L593" s="164"/>
      <c r="M593" s="164"/>
      <c r="N593" s="103" t="s">
        <v>41</v>
      </c>
      <c r="O593" s="105">
        <v>1</v>
      </c>
      <c r="P593" s="104">
        <f t="shared" si="136"/>
        <v>52.86</v>
      </c>
      <c r="Q593" s="166"/>
      <c r="R593" s="168"/>
      <c r="W593" s="54" t="str">
        <f t="shared" si="137"/>
        <v>mkckdvol -dev IBM.2107-75KYB61 -extpool P1 -cap 3339 -eam rotateexts -sam ese -name ckd_KYB61_#h C980-C993</v>
      </c>
    </row>
    <row r="594" spans="1:23" x14ac:dyDescent="0.2">
      <c r="A594" s="99" t="s">
        <v>15</v>
      </c>
      <c r="B594" s="99" t="s">
        <v>23</v>
      </c>
      <c r="C594" s="100" t="s">
        <v>24</v>
      </c>
      <c r="D594" s="101">
        <v>39</v>
      </c>
      <c r="E594" s="159"/>
      <c r="F594" s="161"/>
      <c r="G594" s="102" t="str">
        <f t="shared" si="135"/>
        <v>C994-C9BA</v>
      </c>
      <c r="H594" s="101" t="str">
        <f t="shared" si="142"/>
        <v>C994</v>
      </c>
      <c r="I594" s="101" t="str">
        <f t="shared" si="143"/>
        <v>C9BA</v>
      </c>
      <c r="J594" s="164"/>
      <c r="K594" s="164"/>
      <c r="L594" s="164"/>
      <c r="M594" s="164"/>
      <c r="N594" s="103" t="s">
        <v>41</v>
      </c>
      <c r="O594" s="105">
        <v>1</v>
      </c>
      <c r="P594" s="104">
        <f t="shared" si="136"/>
        <v>2022.76</v>
      </c>
      <c r="Q594" s="166"/>
      <c r="R594" s="168"/>
      <c r="W594" s="54" t="str">
        <f t="shared" si="137"/>
        <v>mkckdvol -dev IBM.2107-75KYB61 -extpool P1 -cap 65520 -eam rotateexts -sam ese -name ckd_KYB61_#h C994-C9BA</v>
      </c>
    </row>
    <row r="595" spans="1:23" x14ac:dyDescent="0.2">
      <c r="A595" s="99" t="s">
        <v>15</v>
      </c>
      <c r="B595" s="99" t="s">
        <v>29</v>
      </c>
      <c r="C595" s="100" t="s">
        <v>30</v>
      </c>
      <c r="D595" s="101">
        <v>3</v>
      </c>
      <c r="E595" s="159"/>
      <c r="F595" s="161"/>
      <c r="G595" s="102" t="str">
        <f t="shared" si="135"/>
        <v>C9BB-C9BD</v>
      </c>
      <c r="H595" s="101" t="str">
        <f t="shared" si="142"/>
        <v>C9BB</v>
      </c>
      <c r="I595" s="101" t="str">
        <f t="shared" si="143"/>
        <v>C9BD</v>
      </c>
      <c r="J595" s="164"/>
      <c r="K595" s="164"/>
      <c r="L595" s="164"/>
      <c r="M595" s="164"/>
      <c r="N595" s="103" t="s">
        <v>41</v>
      </c>
      <c r="O595" s="105">
        <v>1</v>
      </c>
      <c r="P595" s="104">
        <f t="shared" si="136"/>
        <v>623.78</v>
      </c>
      <c r="Q595" s="166"/>
      <c r="R595" s="168"/>
      <c r="W595" s="54" t="str">
        <f t="shared" si="137"/>
        <v>mkckdvol -dev IBM.2107-75KYB61 -extpool P1 -cap 262668 -eam rotateexts -sam ese -name ckd_KYB61_#h C9BB-C9BD</v>
      </c>
    </row>
    <row r="596" spans="1:23" x14ac:dyDescent="0.2">
      <c r="A596" s="99" t="s">
        <v>15</v>
      </c>
      <c r="B596" s="99" t="s">
        <v>23</v>
      </c>
      <c r="C596" s="100" t="s">
        <v>24</v>
      </c>
      <c r="D596" s="101">
        <v>15</v>
      </c>
      <c r="E596" s="159"/>
      <c r="F596" s="161"/>
      <c r="G596" s="102" t="str">
        <f t="shared" si="135"/>
        <v>C9BE-C9CC</v>
      </c>
      <c r="H596" s="101" t="str">
        <f t="shared" si="142"/>
        <v>C9BE</v>
      </c>
      <c r="I596" s="101" t="str">
        <f t="shared" si="143"/>
        <v>C9CC</v>
      </c>
      <c r="J596" s="164"/>
      <c r="K596" s="164"/>
      <c r="L596" s="164"/>
      <c r="M596" s="164"/>
      <c r="N596" s="103" t="s">
        <v>41</v>
      </c>
      <c r="O596" s="105">
        <v>1</v>
      </c>
      <c r="P596" s="104">
        <f t="shared" si="136"/>
        <v>777.98</v>
      </c>
      <c r="Q596" s="166"/>
      <c r="R596" s="168"/>
      <c r="W596" s="54" t="str">
        <f t="shared" si="137"/>
        <v>mkckdvol -dev IBM.2107-75KYB61 -extpool P1 -cap 65520 -eam rotateexts -sam ese -name ckd_KYB61_#h C9BE-C9CC</v>
      </c>
    </row>
    <row r="597" spans="1:23" x14ac:dyDescent="0.2">
      <c r="A597" s="99" t="s">
        <v>15</v>
      </c>
      <c r="B597" s="99" t="s">
        <v>29</v>
      </c>
      <c r="C597" s="100" t="s">
        <v>30</v>
      </c>
      <c r="D597" s="101">
        <v>3</v>
      </c>
      <c r="E597" s="159"/>
      <c r="F597" s="161"/>
      <c r="G597" s="102" t="str">
        <f t="shared" si="135"/>
        <v>C9CD-C9CF</v>
      </c>
      <c r="H597" s="101" t="str">
        <f t="shared" si="142"/>
        <v>C9CD</v>
      </c>
      <c r="I597" s="101" t="str">
        <f t="shared" si="143"/>
        <v>C9CF</v>
      </c>
      <c r="J597" s="164"/>
      <c r="K597" s="164"/>
      <c r="L597" s="164"/>
      <c r="M597" s="164"/>
      <c r="N597" s="103" t="s">
        <v>41</v>
      </c>
      <c r="O597" s="105">
        <v>1</v>
      </c>
      <c r="P597" s="104">
        <f t="shared" si="136"/>
        <v>623.78</v>
      </c>
      <c r="Q597" s="166"/>
      <c r="R597" s="168"/>
      <c r="W597" s="54" t="str">
        <f t="shared" si="137"/>
        <v>mkckdvol -dev IBM.2107-75KYB61 -extpool P1 -cap 262668 -eam rotateexts -sam ese -name ckd_KYB61_#h C9CD-C9CF</v>
      </c>
    </row>
    <row r="598" spans="1:23" s="25" customFormat="1" ht="12.75" customHeight="1" x14ac:dyDescent="0.2">
      <c r="A598" s="26" t="s">
        <v>15</v>
      </c>
      <c r="B598" s="26" t="s">
        <v>23</v>
      </c>
      <c r="C598" s="27" t="s">
        <v>24</v>
      </c>
      <c r="D598" s="28">
        <v>14</v>
      </c>
      <c r="E598" s="124"/>
      <c r="F598" s="30"/>
      <c r="G598" s="31" t="str">
        <f t="shared" si="135"/>
        <v>C9D0-C9DD</v>
      </c>
      <c r="H598" s="32" t="str">
        <f t="shared" si="142"/>
        <v>C9D0</v>
      </c>
      <c r="I598" s="32" t="str">
        <f t="shared" si="143"/>
        <v>C9DD</v>
      </c>
      <c r="J598" s="31"/>
      <c r="K598" s="33"/>
      <c r="L598" s="34"/>
      <c r="M598" s="33"/>
      <c r="N598" s="31" t="s">
        <v>41</v>
      </c>
      <c r="O598" s="35">
        <v>1</v>
      </c>
      <c r="P598" s="36">
        <f t="shared" si="136"/>
        <v>726.12</v>
      </c>
      <c r="Q598" s="37"/>
      <c r="R598" s="38"/>
      <c r="W598" s="25" t="str">
        <f t="shared" si="137"/>
        <v>mkckdvol -dev IBM.2107-75KYB61 -extpool P1 -cap 65520 -eam rotateexts -sam ese -name ckd_KYB61_#h C9D0-C9DD</v>
      </c>
    </row>
    <row r="599" spans="1:23" x14ac:dyDescent="0.2">
      <c r="A599" s="99" t="s">
        <v>15</v>
      </c>
      <c r="B599" s="99" t="s">
        <v>16</v>
      </c>
      <c r="C599" s="100" t="s">
        <v>17</v>
      </c>
      <c r="D599" s="101">
        <v>1</v>
      </c>
      <c r="E599" s="132">
        <v>222</v>
      </c>
      <c r="F599" s="160" t="str">
        <f>DEC2HEX(HEX2DEC(F589)+1)</f>
        <v>CA</v>
      </c>
      <c r="G599" s="102" t="str">
        <f t="shared" si="135"/>
        <v>CA00-CA00</v>
      </c>
      <c r="H599" s="101" t="str">
        <f>DEC2HEX(HEX2DEC(H589)+256)</f>
        <v>CA00</v>
      </c>
      <c r="I599" s="101" t="str">
        <f>DEC2HEX(HEX2DEC(I589)+256)</f>
        <v>CA00</v>
      </c>
      <c r="J599" s="162" t="str">
        <f>DEC2HEX(HEX2DEC(J589)+256)</f>
        <v>CAE0</v>
      </c>
      <c r="K599" s="162" t="str">
        <f>DEC2HEX(HEX2DEC(K589)+256)</f>
        <v>CAFF</v>
      </c>
      <c r="L599" s="162">
        <f>(HEX2DEC(K599)-HEX2DEC(J599))+1</f>
        <v>32</v>
      </c>
      <c r="M599" s="162" t="str">
        <f>DEC2HEX(HEX2DEC(M589)+256)</f>
        <v>CA0E</v>
      </c>
      <c r="N599" s="103" t="s">
        <v>41</v>
      </c>
      <c r="O599" s="102" t="s">
        <v>22</v>
      </c>
      <c r="P599" s="104">
        <f t="shared" si="136"/>
        <v>0.88</v>
      </c>
      <c r="Q599" s="165">
        <f>SUM(P599:P607)</f>
        <v>7904.94</v>
      </c>
      <c r="R599" s="167" t="s">
        <v>136</v>
      </c>
      <c r="W599" s="54" t="str">
        <f t="shared" si="137"/>
        <v>mkckdvol -dev IBM.2107-75KYB61 -extpool P0 -cap 1113 -eam rotateexts -sam ese -name ckd_KYB61_#h CA00-CA00</v>
      </c>
    </row>
    <row r="600" spans="1:23" x14ac:dyDescent="0.2">
      <c r="A600" s="99" t="s">
        <v>15</v>
      </c>
      <c r="B600" s="99" t="s">
        <v>18</v>
      </c>
      <c r="C600" s="100" t="s">
        <v>19</v>
      </c>
      <c r="D600" s="101">
        <v>25</v>
      </c>
      <c r="E600" s="159"/>
      <c r="F600" s="161"/>
      <c r="G600" s="102" t="str">
        <f t="shared" si="135"/>
        <v>CA01-CA19</v>
      </c>
      <c r="H600" s="101" t="str">
        <f t="shared" ref="H600:H608" si="144">DEC2HEX(HEX2DEC(I599)+1)</f>
        <v>CA01</v>
      </c>
      <c r="I600" s="101" t="str">
        <f t="shared" ref="I600:I608" si="145">DEC2HEX(HEX2DEC(H600)+D600-1)</f>
        <v>CA19</v>
      </c>
      <c r="J600" s="164"/>
      <c r="K600" s="164"/>
      <c r="L600" s="164"/>
      <c r="M600" s="164"/>
      <c r="N600" s="103" t="s">
        <v>41</v>
      </c>
      <c r="O600" s="105">
        <v>0</v>
      </c>
      <c r="P600" s="104">
        <f t="shared" si="136"/>
        <v>198.24</v>
      </c>
      <c r="Q600" s="166"/>
      <c r="R600" s="168"/>
      <c r="W600" s="54" t="str">
        <f t="shared" si="137"/>
        <v>mkckdvol -dev IBM.2107-75KYB61 -extpool P0 -cap 10017 -eam rotateexts -sam ese -name ckd_KYB61_#h CA01-CA19</v>
      </c>
    </row>
    <row r="601" spans="1:23" x14ac:dyDescent="0.2">
      <c r="A601" s="99" t="s">
        <v>15</v>
      </c>
      <c r="B601" s="99" t="s">
        <v>23</v>
      </c>
      <c r="C601" s="100" t="s">
        <v>24</v>
      </c>
      <c r="D601" s="101">
        <v>37</v>
      </c>
      <c r="E601" s="159"/>
      <c r="F601" s="161"/>
      <c r="G601" s="102" t="str">
        <f t="shared" si="135"/>
        <v>CA1A-CA3E</v>
      </c>
      <c r="H601" s="101" t="str">
        <f t="shared" si="144"/>
        <v>CA1A</v>
      </c>
      <c r="I601" s="101" t="str">
        <f t="shared" si="145"/>
        <v>CA3E</v>
      </c>
      <c r="J601" s="164"/>
      <c r="K601" s="164"/>
      <c r="L601" s="164"/>
      <c r="M601" s="164"/>
      <c r="N601" s="103" t="s">
        <v>41</v>
      </c>
      <c r="O601" s="105">
        <v>0</v>
      </c>
      <c r="P601" s="104">
        <f t="shared" si="136"/>
        <v>1919.03</v>
      </c>
      <c r="Q601" s="166"/>
      <c r="R601" s="168"/>
      <c r="W601" s="54" t="str">
        <f t="shared" si="137"/>
        <v>mkckdvol -dev IBM.2107-75KYB61 -extpool P0 -cap 65520 -eam rotateexts -sam ese -name ckd_KYB61_#h CA1A-CA3E</v>
      </c>
    </row>
    <row r="602" spans="1:23" x14ac:dyDescent="0.2">
      <c r="A602" s="99" t="s">
        <v>15</v>
      </c>
      <c r="B602" s="99" t="s">
        <v>25</v>
      </c>
      <c r="C602" s="100" t="s">
        <v>26</v>
      </c>
      <c r="D602" s="101">
        <v>65</v>
      </c>
      <c r="E602" s="159"/>
      <c r="F602" s="161"/>
      <c r="G602" s="102" t="str">
        <f t="shared" si="135"/>
        <v>CA3F-CA7F</v>
      </c>
      <c r="H602" s="101" t="str">
        <f t="shared" si="144"/>
        <v>CA3F</v>
      </c>
      <c r="I602" s="101" t="str">
        <f t="shared" si="145"/>
        <v>CA7F</v>
      </c>
      <c r="J602" s="164"/>
      <c r="K602" s="164"/>
      <c r="L602" s="164"/>
      <c r="M602" s="164"/>
      <c r="N602" s="103" t="s">
        <v>41</v>
      </c>
      <c r="O602" s="105">
        <v>0</v>
      </c>
      <c r="P602" s="104">
        <f t="shared" si="136"/>
        <v>1685.63</v>
      </c>
      <c r="Q602" s="166"/>
      <c r="R602" s="168"/>
      <c r="W602" s="54" t="str">
        <f t="shared" si="137"/>
        <v>mkckdvol -dev IBM.2107-75KYB61 -extpool P0 -cap 32760 -eam rotateexts -sam ese -name ckd_KYB61_#h CA3F-CA7F</v>
      </c>
    </row>
    <row r="603" spans="1:23" x14ac:dyDescent="0.2">
      <c r="A603" s="99" t="s">
        <v>15</v>
      </c>
      <c r="B603" s="99" t="s">
        <v>27</v>
      </c>
      <c r="C603" s="100" t="s">
        <v>28</v>
      </c>
      <c r="D603" s="101">
        <v>20</v>
      </c>
      <c r="E603" s="159"/>
      <c r="F603" s="161"/>
      <c r="G603" s="102" t="str">
        <f t="shared" si="135"/>
        <v>CA80-CA93</v>
      </c>
      <c r="H603" s="101" t="str">
        <f t="shared" si="144"/>
        <v>CA80</v>
      </c>
      <c r="I603" s="101" t="str">
        <f t="shared" si="145"/>
        <v>CA93</v>
      </c>
      <c r="J603" s="164"/>
      <c r="K603" s="164"/>
      <c r="L603" s="164"/>
      <c r="M603" s="164"/>
      <c r="N603" s="103" t="s">
        <v>41</v>
      </c>
      <c r="O603" s="105">
        <v>0</v>
      </c>
      <c r="P603" s="104">
        <f t="shared" si="136"/>
        <v>52.86</v>
      </c>
      <c r="Q603" s="166"/>
      <c r="R603" s="168"/>
      <c r="W603" s="54" t="str">
        <f t="shared" si="137"/>
        <v>mkckdvol -dev IBM.2107-75KYB61 -extpool P0 -cap 3339 -eam rotateexts -sam ese -name ckd_KYB61_#h CA80-CA93</v>
      </c>
    </row>
    <row r="604" spans="1:23" x14ac:dyDescent="0.2">
      <c r="A604" s="99" t="s">
        <v>15</v>
      </c>
      <c r="B604" s="99" t="s">
        <v>23</v>
      </c>
      <c r="C604" s="100" t="s">
        <v>24</v>
      </c>
      <c r="D604" s="101">
        <v>39</v>
      </c>
      <c r="E604" s="159"/>
      <c r="F604" s="161"/>
      <c r="G604" s="102" t="str">
        <f t="shared" si="135"/>
        <v>CA94-CABA</v>
      </c>
      <c r="H604" s="101" t="str">
        <f t="shared" si="144"/>
        <v>CA94</v>
      </c>
      <c r="I604" s="101" t="str">
        <f t="shared" si="145"/>
        <v>CABA</v>
      </c>
      <c r="J604" s="164"/>
      <c r="K604" s="164"/>
      <c r="L604" s="164"/>
      <c r="M604" s="164"/>
      <c r="N604" s="103" t="s">
        <v>41</v>
      </c>
      <c r="O604" s="105">
        <v>0</v>
      </c>
      <c r="P604" s="104">
        <f t="shared" si="136"/>
        <v>2022.76</v>
      </c>
      <c r="Q604" s="166"/>
      <c r="R604" s="168"/>
      <c r="W604" s="54" t="str">
        <f t="shared" si="137"/>
        <v>mkckdvol -dev IBM.2107-75KYB61 -extpool P0 -cap 65520 -eam rotateexts -sam ese -name ckd_KYB61_#h CA94-CABA</v>
      </c>
    </row>
    <row r="605" spans="1:23" x14ac:dyDescent="0.2">
      <c r="A605" s="99" t="s">
        <v>15</v>
      </c>
      <c r="B605" s="99" t="s">
        <v>29</v>
      </c>
      <c r="C605" s="100" t="s">
        <v>30</v>
      </c>
      <c r="D605" s="101">
        <v>3</v>
      </c>
      <c r="E605" s="159"/>
      <c r="F605" s="161"/>
      <c r="G605" s="102" t="str">
        <f t="shared" si="135"/>
        <v>CABB-CABD</v>
      </c>
      <c r="H605" s="101" t="str">
        <f t="shared" si="144"/>
        <v>CABB</v>
      </c>
      <c r="I605" s="101" t="str">
        <f t="shared" si="145"/>
        <v>CABD</v>
      </c>
      <c r="J605" s="164"/>
      <c r="K605" s="164"/>
      <c r="L605" s="164"/>
      <c r="M605" s="164"/>
      <c r="N605" s="103" t="s">
        <v>41</v>
      </c>
      <c r="O605" s="105">
        <v>0</v>
      </c>
      <c r="P605" s="104">
        <f t="shared" si="136"/>
        <v>623.78</v>
      </c>
      <c r="Q605" s="166"/>
      <c r="R605" s="168"/>
      <c r="W605" s="54" t="str">
        <f t="shared" si="137"/>
        <v>mkckdvol -dev IBM.2107-75KYB61 -extpool P0 -cap 262668 -eam rotateexts -sam ese -name ckd_KYB61_#h CABB-CABD</v>
      </c>
    </row>
    <row r="606" spans="1:23" x14ac:dyDescent="0.2">
      <c r="A606" s="99" t="s">
        <v>15</v>
      </c>
      <c r="B606" s="99" t="s">
        <v>23</v>
      </c>
      <c r="C606" s="100" t="s">
        <v>24</v>
      </c>
      <c r="D606" s="101">
        <v>15</v>
      </c>
      <c r="E606" s="159"/>
      <c r="F606" s="161"/>
      <c r="G606" s="102" t="str">
        <f t="shared" si="135"/>
        <v>CABE-CACC</v>
      </c>
      <c r="H606" s="101" t="str">
        <f t="shared" si="144"/>
        <v>CABE</v>
      </c>
      <c r="I606" s="101" t="str">
        <f t="shared" si="145"/>
        <v>CACC</v>
      </c>
      <c r="J606" s="164"/>
      <c r="K606" s="164"/>
      <c r="L606" s="164"/>
      <c r="M606" s="164"/>
      <c r="N606" s="103" t="s">
        <v>41</v>
      </c>
      <c r="O606" s="105">
        <v>0</v>
      </c>
      <c r="P606" s="104">
        <f t="shared" si="136"/>
        <v>777.98</v>
      </c>
      <c r="Q606" s="166"/>
      <c r="R606" s="168"/>
      <c r="W606" s="54" t="str">
        <f t="shared" si="137"/>
        <v>mkckdvol -dev IBM.2107-75KYB61 -extpool P0 -cap 65520 -eam rotateexts -sam ese -name ckd_KYB61_#h CABE-CACC</v>
      </c>
    </row>
    <row r="607" spans="1:23" x14ac:dyDescent="0.2">
      <c r="A607" s="99" t="s">
        <v>15</v>
      </c>
      <c r="B607" s="99" t="s">
        <v>29</v>
      </c>
      <c r="C607" s="100" t="s">
        <v>30</v>
      </c>
      <c r="D607" s="101">
        <v>3</v>
      </c>
      <c r="E607" s="159"/>
      <c r="F607" s="161"/>
      <c r="G607" s="102" t="str">
        <f t="shared" si="135"/>
        <v>CACD-CACF</v>
      </c>
      <c r="H607" s="101" t="str">
        <f t="shared" si="144"/>
        <v>CACD</v>
      </c>
      <c r="I607" s="101" t="str">
        <f t="shared" si="145"/>
        <v>CACF</v>
      </c>
      <c r="J607" s="164"/>
      <c r="K607" s="164"/>
      <c r="L607" s="164"/>
      <c r="M607" s="164"/>
      <c r="N607" s="103" t="s">
        <v>41</v>
      </c>
      <c r="O607" s="105">
        <v>0</v>
      </c>
      <c r="P607" s="104">
        <f t="shared" si="136"/>
        <v>623.78</v>
      </c>
      <c r="Q607" s="166"/>
      <c r="R607" s="168"/>
      <c r="W607" s="54" t="str">
        <f t="shared" si="137"/>
        <v>mkckdvol -dev IBM.2107-75KYB61 -extpool P0 -cap 262668 -eam rotateexts -sam ese -name ckd_KYB61_#h CACD-CACF</v>
      </c>
    </row>
    <row r="608" spans="1:23" s="25" customFormat="1" ht="12.75" customHeight="1" x14ac:dyDescent="0.2">
      <c r="A608" s="26" t="s">
        <v>15</v>
      </c>
      <c r="B608" s="26" t="s">
        <v>23</v>
      </c>
      <c r="C608" s="27" t="s">
        <v>24</v>
      </c>
      <c r="D608" s="28">
        <v>14</v>
      </c>
      <c r="E608" s="124"/>
      <c r="F608" s="30"/>
      <c r="G608" s="31" t="str">
        <f t="shared" si="135"/>
        <v>CAD0-CADD</v>
      </c>
      <c r="H608" s="32" t="str">
        <f t="shared" si="144"/>
        <v>CAD0</v>
      </c>
      <c r="I608" s="32" t="str">
        <f t="shared" si="145"/>
        <v>CADD</v>
      </c>
      <c r="J608" s="31"/>
      <c r="K608" s="33"/>
      <c r="L608" s="34"/>
      <c r="M608" s="33"/>
      <c r="N608" s="31" t="s">
        <v>41</v>
      </c>
      <c r="O608" s="35">
        <v>0</v>
      </c>
      <c r="P608" s="36">
        <f t="shared" si="136"/>
        <v>726.12</v>
      </c>
      <c r="Q608" s="37"/>
      <c r="R608" s="38"/>
      <c r="W608" s="25" t="str">
        <f t="shared" si="137"/>
        <v>mkckdvol -dev IBM.2107-75KYB61 -extpool P0 -cap 65520 -eam rotateexts -sam ese -name ckd_KYB61_#h CAD0-CADD</v>
      </c>
    </row>
    <row r="609" spans="1:23" x14ac:dyDescent="0.2">
      <c r="A609" s="99" t="s">
        <v>15</v>
      </c>
      <c r="B609" s="99" t="s">
        <v>16</v>
      </c>
      <c r="C609" s="100" t="s">
        <v>17</v>
      </c>
      <c r="D609" s="101">
        <v>1</v>
      </c>
      <c r="E609" s="132">
        <v>222</v>
      </c>
      <c r="F609" s="160" t="str">
        <f>DEC2HEX(HEX2DEC(F599)+1)</f>
        <v>CB</v>
      </c>
      <c r="G609" s="102" t="str">
        <f t="shared" si="135"/>
        <v>CB00-CB00</v>
      </c>
      <c r="H609" s="101" t="str">
        <f>DEC2HEX(HEX2DEC(H599)+256)</f>
        <v>CB00</v>
      </c>
      <c r="I609" s="101" t="str">
        <f>DEC2HEX(HEX2DEC(I599)+256)</f>
        <v>CB00</v>
      </c>
      <c r="J609" s="162" t="str">
        <f>DEC2HEX(HEX2DEC(J599)+256)</f>
        <v>CBE0</v>
      </c>
      <c r="K609" s="162" t="str">
        <f>DEC2HEX(HEX2DEC(K599)+256)</f>
        <v>CBFF</v>
      </c>
      <c r="L609" s="162">
        <f>(HEX2DEC(K609)-HEX2DEC(J609))+1</f>
        <v>32</v>
      </c>
      <c r="M609" s="162" t="str">
        <f>DEC2HEX(HEX2DEC(M599)+256)</f>
        <v>CB0E</v>
      </c>
      <c r="N609" s="103" t="s">
        <v>41</v>
      </c>
      <c r="O609" s="102" t="s">
        <v>16</v>
      </c>
      <c r="P609" s="104">
        <f t="shared" si="136"/>
        <v>0.88</v>
      </c>
      <c r="Q609" s="165">
        <f>SUM(P609:P617)</f>
        <v>7904.94</v>
      </c>
      <c r="R609" s="167" t="s">
        <v>136</v>
      </c>
      <c r="W609" s="54" t="str">
        <f t="shared" si="137"/>
        <v>mkckdvol -dev IBM.2107-75KYB61 -extpool P1 -cap 1113 -eam rotateexts -sam ese -name ckd_KYB61_#h CB00-CB00</v>
      </c>
    </row>
    <row r="610" spans="1:23" x14ac:dyDescent="0.2">
      <c r="A610" s="99" t="s">
        <v>15</v>
      </c>
      <c r="B610" s="99" t="s">
        <v>18</v>
      </c>
      <c r="C610" s="100" t="s">
        <v>19</v>
      </c>
      <c r="D610" s="101">
        <v>25</v>
      </c>
      <c r="E610" s="159"/>
      <c r="F610" s="161"/>
      <c r="G610" s="102" t="str">
        <f t="shared" si="135"/>
        <v>CB01-CB19</v>
      </c>
      <c r="H610" s="101" t="str">
        <f t="shared" ref="H610:H618" si="146">DEC2HEX(HEX2DEC(I609)+1)</f>
        <v>CB01</v>
      </c>
      <c r="I610" s="101" t="str">
        <f t="shared" ref="I610:I618" si="147">DEC2HEX(HEX2DEC(H610)+D610-1)</f>
        <v>CB19</v>
      </c>
      <c r="J610" s="164"/>
      <c r="K610" s="164"/>
      <c r="L610" s="164"/>
      <c r="M610" s="164"/>
      <c r="N610" s="103" t="s">
        <v>41</v>
      </c>
      <c r="O610" s="105">
        <v>1</v>
      </c>
      <c r="P610" s="104">
        <f t="shared" si="136"/>
        <v>198.24</v>
      </c>
      <c r="Q610" s="166"/>
      <c r="R610" s="168"/>
      <c r="W610" s="54" t="str">
        <f t="shared" si="137"/>
        <v>mkckdvol -dev IBM.2107-75KYB61 -extpool P1 -cap 10017 -eam rotateexts -sam ese -name ckd_KYB61_#h CB01-CB19</v>
      </c>
    </row>
    <row r="611" spans="1:23" x14ac:dyDescent="0.2">
      <c r="A611" s="99" t="s">
        <v>15</v>
      </c>
      <c r="B611" s="99" t="s">
        <v>23</v>
      </c>
      <c r="C611" s="100" t="s">
        <v>24</v>
      </c>
      <c r="D611" s="101">
        <v>37</v>
      </c>
      <c r="E611" s="159"/>
      <c r="F611" s="161"/>
      <c r="G611" s="102" t="str">
        <f t="shared" si="135"/>
        <v>CB1A-CB3E</v>
      </c>
      <c r="H611" s="101" t="str">
        <f t="shared" si="146"/>
        <v>CB1A</v>
      </c>
      <c r="I611" s="101" t="str">
        <f t="shared" si="147"/>
        <v>CB3E</v>
      </c>
      <c r="J611" s="164"/>
      <c r="K611" s="164"/>
      <c r="L611" s="164"/>
      <c r="M611" s="164"/>
      <c r="N611" s="103" t="s">
        <v>41</v>
      </c>
      <c r="O611" s="105">
        <v>1</v>
      </c>
      <c r="P611" s="104">
        <f t="shared" si="136"/>
        <v>1919.03</v>
      </c>
      <c r="Q611" s="166"/>
      <c r="R611" s="168"/>
      <c r="W611" s="54" t="str">
        <f t="shared" si="137"/>
        <v>mkckdvol -dev IBM.2107-75KYB61 -extpool P1 -cap 65520 -eam rotateexts -sam ese -name ckd_KYB61_#h CB1A-CB3E</v>
      </c>
    </row>
    <row r="612" spans="1:23" x14ac:dyDescent="0.2">
      <c r="A612" s="99" t="s">
        <v>15</v>
      </c>
      <c r="B612" s="99" t="s">
        <v>25</v>
      </c>
      <c r="C612" s="100" t="s">
        <v>26</v>
      </c>
      <c r="D612" s="101">
        <v>65</v>
      </c>
      <c r="E612" s="159"/>
      <c r="F612" s="161"/>
      <c r="G612" s="102" t="str">
        <f t="shared" si="135"/>
        <v>CB3F-CB7F</v>
      </c>
      <c r="H612" s="101" t="str">
        <f t="shared" si="146"/>
        <v>CB3F</v>
      </c>
      <c r="I612" s="101" t="str">
        <f t="shared" si="147"/>
        <v>CB7F</v>
      </c>
      <c r="J612" s="164"/>
      <c r="K612" s="164"/>
      <c r="L612" s="164"/>
      <c r="M612" s="164"/>
      <c r="N612" s="103" t="s">
        <v>41</v>
      </c>
      <c r="O612" s="105">
        <v>1</v>
      </c>
      <c r="P612" s="104">
        <f t="shared" si="136"/>
        <v>1685.63</v>
      </c>
      <c r="Q612" s="166"/>
      <c r="R612" s="168"/>
      <c r="W612" s="54" t="str">
        <f t="shared" si="137"/>
        <v>mkckdvol -dev IBM.2107-75KYB61 -extpool P1 -cap 32760 -eam rotateexts -sam ese -name ckd_KYB61_#h CB3F-CB7F</v>
      </c>
    </row>
    <row r="613" spans="1:23" x14ac:dyDescent="0.2">
      <c r="A613" s="99" t="s">
        <v>15</v>
      </c>
      <c r="B613" s="99" t="s">
        <v>27</v>
      </c>
      <c r="C613" s="100" t="s">
        <v>28</v>
      </c>
      <c r="D613" s="101">
        <v>20</v>
      </c>
      <c r="E613" s="159"/>
      <c r="F613" s="161"/>
      <c r="G613" s="102" t="str">
        <f t="shared" si="135"/>
        <v>CB80-CB93</v>
      </c>
      <c r="H613" s="101" t="str">
        <f t="shared" si="146"/>
        <v>CB80</v>
      </c>
      <c r="I613" s="101" t="str">
        <f t="shared" si="147"/>
        <v>CB93</v>
      </c>
      <c r="J613" s="164"/>
      <c r="K613" s="164"/>
      <c r="L613" s="164"/>
      <c r="M613" s="164"/>
      <c r="N613" s="103" t="s">
        <v>41</v>
      </c>
      <c r="O613" s="105">
        <v>1</v>
      </c>
      <c r="P613" s="104">
        <f t="shared" si="136"/>
        <v>52.86</v>
      </c>
      <c r="Q613" s="166"/>
      <c r="R613" s="168"/>
      <c r="W613" s="54" t="str">
        <f t="shared" si="137"/>
        <v>mkckdvol -dev IBM.2107-75KYB61 -extpool P1 -cap 3339 -eam rotateexts -sam ese -name ckd_KYB61_#h CB80-CB93</v>
      </c>
    </row>
    <row r="614" spans="1:23" x14ac:dyDescent="0.2">
      <c r="A614" s="99" t="s">
        <v>15</v>
      </c>
      <c r="B614" s="99" t="s">
        <v>23</v>
      </c>
      <c r="C614" s="100" t="s">
        <v>24</v>
      </c>
      <c r="D614" s="101">
        <v>39</v>
      </c>
      <c r="E614" s="159"/>
      <c r="F614" s="161"/>
      <c r="G614" s="102" t="str">
        <f t="shared" si="135"/>
        <v>CB94-CBBA</v>
      </c>
      <c r="H614" s="101" t="str">
        <f t="shared" si="146"/>
        <v>CB94</v>
      </c>
      <c r="I614" s="101" t="str">
        <f t="shared" si="147"/>
        <v>CBBA</v>
      </c>
      <c r="J614" s="164"/>
      <c r="K614" s="164"/>
      <c r="L614" s="164"/>
      <c r="M614" s="164"/>
      <c r="N614" s="103" t="s">
        <v>41</v>
      </c>
      <c r="O614" s="105">
        <v>1</v>
      </c>
      <c r="P614" s="104">
        <f t="shared" si="136"/>
        <v>2022.76</v>
      </c>
      <c r="Q614" s="166"/>
      <c r="R614" s="168"/>
      <c r="W614" s="54" t="str">
        <f t="shared" si="137"/>
        <v>mkckdvol -dev IBM.2107-75KYB61 -extpool P1 -cap 65520 -eam rotateexts -sam ese -name ckd_KYB61_#h CB94-CBBA</v>
      </c>
    </row>
    <row r="615" spans="1:23" x14ac:dyDescent="0.2">
      <c r="A615" s="99" t="s">
        <v>15</v>
      </c>
      <c r="B615" s="99" t="s">
        <v>29</v>
      </c>
      <c r="C615" s="100" t="s">
        <v>30</v>
      </c>
      <c r="D615" s="101">
        <v>3</v>
      </c>
      <c r="E615" s="159"/>
      <c r="F615" s="161"/>
      <c r="G615" s="102" t="str">
        <f t="shared" si="135"/>
        <v>CBBB-CBBD</v>
      </c>
      <c r="H615" s="101" t="str">
        <f t="shared" si="146"/>
        <v>CBBB</v>
      </c>
      <c r="I615" s="101" t="str">
        <f t="shared" si="147"/>
        <v>CBBD</v>
      </c>
      <c r="J615" s="164"/>
      <c r="K615" s="164"/>
      <c r="L615" s="164"/>
      <c r="M615" s="164"/>
      <c r="N615" s="103" t="s">
        <v>41</v>
      </c>
      <c r="O615" s="105">
        <v>1</v>
      </c>
      <c r="P615" s="104">
        <f t="shared" si="136"/>
        <v>623.78</v>
      </c>
      <c r="Q615" s="166"/>
      <c r="R615" s="168"/>
      <c r="W615" s="54" t="str">
        <f t="shared" si="137"/>
        <v>mkckdvol -dev IBM.2107-75KYB61 -extpool P1 -cap 262668 -eam rotateexts -sam ese -name ckd_KYB61_#h CBBB-CBBD</v>
      </c>
    </row>
    <row r="616" spans="1:23" x14ac:dyDescent="0.2">
      <c r="A616" s="99" t="s">
        <v>15</v>
      </c>
      <c r="B616" s="99" t="s">
        <v>23</v>
      </c>
      <c r="C616" s="100" t="s">
        <v>24</v>
      </c>
      <c r="D616" s="101">
        <v>15</v>
      </c>
      <c r="E616" s="159"/>
      <c r="F616" s="161"/>
      <c r="G616" s="102" t="str">
        <f t="shared" si="135"/>
        <v>CBBE-CBCC</v>
      </c>
      <c r="H616" s="101" t="str">
        <f t="shared" si="146"/>
        <v>CBBE</v>
      </c>
      <c r="I616" s="101" t="str">
        <f t="shared" si="147"/>
        <v>CBCC</v>
      </c>
      <c r="J616" s="164"/>
      <c r="K616" s="164"/>
      <c r="L616" s="164"/>
      <c r="M616" s="164"/>
      <c r="N616" s="103" t="s">
        <v>41</v>
      </c>
      <c r="O616" s="105">
        <v>1</v>
      </c>
      <c r="P616" s="104">
        <f t="shared" si="136"/>
        <v>777.98</v>
      </c>
      <c r="Q616" s="166"/>
      <c r="R616" s="168"/>
      <c r="W616" s="54" t="str">
        <f t="shared" si="137"/>
        <v>mkckdvol -dev IBM.2107-75KYB61 -extpool P1 -cap 65520 -eam rotateexts -sam ese -name ckd_KYB61_#h CBBE-CBCC</v>
      </c>
    </row>
    <row r="617" spans="1:23" x14ac:dyDescent="0.2">
      <c r="A617" s="99" t="s">
        <v>15</v>
      </c>
      <c r="B617" s="99" t="s">
        <v>29</v>
      </c>
      <c r="C617" s="100" t="s">
        <v>30</v>
      </c>
      <c r="D617" s="101">
        <v>3</v>
      </c>
      <c r="E617" s="159"/>
      <c r="F617" s="161"/>
      <c r="G617" s="102" t="str">
        <f t="shared" si="135"/>
        <v>CBCD-CBCF</v>
      </c>
      <c r="H617" s="101" t="str">
        <f t="shared" si="146"/>
        <v>CBCD</v>
      </c>
      <c r="I617" s="101" t="str">
        <f t="shared" si="147"/>
        <v>CBCF</v>
      </c>
      <c r="J617" s="164"/>
      <c r="K617" s="164"/>
      <c r="L617" s="164"/>
      <c r="M617" s="164"/>
      <c r="N617" s="103" t="s">
        <v>41</v>
      </c>
      <c r="O617" s="105">
        <v>1</v>
      </c>
      <c r="P617" s="104">
        <f t="shared" si="136"/>
        <v>623.78</v>
      </c>
      <c r="Q617" s="166"/>
      <c r="R617" s="168"/>
      <c r="W617" s="54" t="str">
        <f t="shared" si="137"/>
        <v>mkckdvol -dev IBM.2107-75KYB61 -extpool P1 -cap 262668 -eam rotateexts -sam ese -name ckd_KYB61_#h CBCD-CBCF</v>
      </c>
    </row>
    <row r="618" spans="1:23" s="25" customFormat="1" ht="12.75" customHeight="1" x14ac:dyDescent="0.2">
      <c r="A618" s="26" t="s">
        <v>15</v>
      </c>
      <c r="B618" s="26" t="s">
        <v>23</v>
      </c>
      <c r="C618" s="27" t="s">
        <v>24</v>
      </c>
      <c r="D618" s="28">
        <v>14</v>
      </c>
      <c r="E618" s="124"/>
      <c r="F618" s="30"/>
      <c r="G618" s="31" t="str">
        <f t="shared" si="135"/>
        <v>CBD0-CBDD</v>
      </c>
      <c r="H618" s="32" t="str">
        <f t="shared" si="146"/>
        <v>CBD0</v>
      </c>
      <c r="I618" s="32" t="str">
        <f t="shared" si="147"/>
        <v>CBDD</v>
      </c>
      <c r="J618" s="31"/>
      <c r="K618" s="33"/>
      <c r="L618" s="34"/>
      <c r="M618" s="33"/>
      <c r="N618" s="31" t="s">
        <v>41</v>
      </c>
      <c r="O618" s="35">
        <v>1</v>
      </c>
      <c r="P618" s="36">
        <f t="shared" si="136"/>
        <v>726.12</v>
      </c>
      <c r="Q618" s="37"/>
      <c r="R618" s="38"/>
      <c r="W618" s="25" t="str">
        <f t="shared" si="137"/>
        <v>mkckdvol -dev IBM.2107-75KYB61 -extpool P1 -cap 65520 -eam rotateexts -sam ese -name ckd_KYB61_#h CBD0-CBDD</v>
      </c>
    </row>
    <row r="619" spans="1:23" x14ac:dyDescent="0.2">
      <c r="A619" s="99" t="s">
        <v>15</v>
      </c>
      <c r="B619" s="99" t="s">
        <v>16</v>
      </c>
      <c r="C619" s="100" t="s">
        <v>17</v>
      </c>
      <c r="D619" s="101">
        <v>1</v>
      </c>
      <c r="E619" s="132">
        <v>222</v>
      </c>
      <c r="F619" s="160" t="str">
        <f>DEC2HEX(HEX2DEC(F609)+1)</f>
        <v>CC</v>
      </c>
      <c r="G619" s="102" t="str">
        <f t="shared" si="135"/>
        <v>CC00-CC00</v>
      </c>
      <c r="H619" s="101" t="str">
        <f>DEC2HEX(HEX2DEC(H609)+256)</f>
        <v>CC00</v>
      </c>
      <c r="I619" s="101" t="str">
        <f>DEC2HEX(HEX2DEC(I609)+256)</f>
        <v>CC00</v>
      </c>
      <c r="J619" s="162" t="str">
        <f>DEC2HEX(HEX2DEC(J609)+256)</f>
        <v>CCE0</v>
      </c>
      <c r="K619" s="162" t="str">
        <f>DEC2HEX(HEX2DEC(K609)+256)</f>
        <v>CCFF</v>
      </c>
      <c r="L619" s="162">
        <f>(HEX2DEC(K619)-HEX2DEC(J619))+1</f>
        <v>32</v>
      </c>
      <c r="M619" s="162" t="str">
        <f>DEC2HEX(HEX2DEC(M609)+256)</f>
        <v>CC0E</v>
      </c>
      <c r="N619" s="103" t="s">
        <v>41</v>
      </c>
      <c r="O619" s="102" t="s">
        <v>22</v>
      </c>
      <c r="P619" s="104">
        <f t="shared" si="136"/>
        <v>0.88</v>
      </c>
      <c r="Q619" s="165">
        <f>SUM(P619:P627)</f>
        <v>7904.94</v>
      </c>
      <c r="R619" s="167" t="s">
        <v>136</v>
      </c>
      <c r="W619" s="54" t="str">
        <f t="shared" si="137"/>
        <v>mkckdvol -dev IBM.2107-75KYB61 -extpool P0 -cap 1113 -eam rotateexts -sam ese -name ckd_KYB61_#h CC00-CC00</v>
      </c>
    </row>
    <row r="620" spans="1:23" x14ac:dyDescent="0.2">
      <c r="A620" s="99" t="s">
        <v>15</v>
      </c>
      <c r="B620" s="99" t="s">
        <v>18</v>
      </c>
      <c r="C620" s="100" t="s">
        <v>19</v>
      </c>
      <c r="D620" s="101">
        <v>25</v>
      </c>
      <c r="E620" s="159"/>
      <c r="F620" s="161"/>
      <c r="G620" s="102" t="str">
        <f t="shared" si="135"/>
        <v>CC01-CC19</v>
      </c>
      <c r="H620" s="101" t="str">
        <f t="shared" ref="H620:H628" si="148">DEC2HEX(HEX2DEC(I619)+1)</f>
        <v>CC01</v>
      </c>
      <c r="I620" s="101" t="str">
        <f t="shared" ref="I620:I628" si="149">DEC2HEX(HEX2DEC(H620)+D620-1)</f>
        <v>CC19</v>
      </c>
      <c r="J620" s="164"/>
      <c r="K620" s="164"/>
      <c r="L620" s="164"/>
      <c r="M620" s="164"/>
      <c r="N620" s="103" t="s">
        <v>41</v>
      </c>
      <c r="O620" s="105">
        <v>0</v>
      </c>
      <c r="P620" s="104">
        <f t="shared" si="136"/>
        <v>198.24</v>
      </c>
      <c r="Q620" s="166"/>
      <c r="R620" s="168"/>
      <c r="W620" s="54" t="str">
        <f t="shared" si="137"/>
        <v>mkckdvol -dev IBM.2107-75KYB61 -extpool P0 -cap 10017 -eam rotateexts -sam ese -name ckd_KYB61_#h CC01-CC19</v>
      </c>
    </row>
    <row r="621" spans="1:23" x14ac:dyDescent="0.2">
      <c r="A621" s="99" t="s">
        <v>15</v>
      </c>
      <c r="B621" s="99" t="s">
        <v>23</v>
      </c>
      <c r="C621" s="100" t="s">
        <v>24</v>
      </c>
      <c r="D621" s="101">
        <v>37</v>
      </c>
      <c r="E621" s="159"/>
      <c r="F621" s="161"/>
      <c r="G621" s="102" t="str">
        <f t="shared" si="135"/>
        <v>CC1A-CC3E</v>
      </c>
      <c r="H621" s="101" t="str">
        <f t="shared" si="148"/>
        <v>CC1A</v>
      </c>
      <c r="I621" s="101" t="str">
        <f t="shared" si="149"/>
        <v>CC3E</v>
      </c>
      <c r="J621" s="164"/>
      <c r="K621" s="164"/>
      <c r="L621" s="164"/>
      <c r="M621" s="164"/>
      <c r="N621" s="103" t="s">
        <v>41</v>
      </c>
      <c r="O621" s="105">
        <v>0</v>
      </c>
      <c r="P621" s="104">
        <f t="shared" si="136"/>
        <v>1919.03</v>
      </c>
      <c r="Q621" s="166"/>
      <c r="R621" s="168"/>
      <c r="W621" s="54" t="str">
        <f t="shared" si="137"/>
        <v>mkckdvol -dev IBM.2107-75KYB61 -extpool P0 -cap 65520 -eam rotateexts -sam ese -name ckd_KYB61_#h CC1A-CC3E</v>
      </c>
    </row>
    <row r="622" spans="1:23" x14ac:dyDescent="0.2">
      <c r="A622" s="99" t="s">
        <v>15</v>
      </c>
      <c r="B622" s="99" t="s">
        <v>25</v>
      </c>
      <c r="C622" s="100" t="s">
        <v>26</v>
      </c>
      <c r="D622" s="101">
        <v>65</v>
      </c>
      <c r="E622" s="159"/>
      <c r="F622" s="161"/>
      <c r="G622" s="102" t="str">
        <f t="shared" si="135"/>
        <v>CC3F-CC7F</v>
      </c>
      <c r="H622" s="101" t="str">
        <f t="shared" si="148"/>
        <v>CC3F</v>
      </c>
      <c r="I622" s="101" t="str">
        <f t="shared" si="149"/>
        <v>CC7F</v>
      </c>
      <c r="J622" s="164"/>
      <c r="K622" s="164"/>
      <c r="L622" s="164"/>
      <c r="M622" s="164"/>
      <c r="N622" s="103" t="s">
        <v>41</v>
      </c>
      <c r="O622" s="105">
        <v>0</v>
      </c>
      <c r="P622" s="104">
        <f t="shared" si="136"/>
        <v>1685.63</v>
      </c>
      <c r="Q622" s="166"/>
      <c r="R622" s="168"/>
      <c r="W622" s="54" t="str">
        <f t="shared" si="137"/>
        <v>mkckdvol -dev IBM.2107-75KYB61 -extpool P0 -cap 32760 -eam rotateexts -sam ese -name ckd_KYB61_#h CC3F-CC7F</v>
      </c>
    </row>
    <row r="623" spans="1:23" x14ac:dyDescent="0.2">
      <c r="A623" s="99" t="s">
        <v>15</v>
      </c>
      <c r="B623" s="99" t="s">
        <v>27</v>
      </c>
      <c r="C623" s="100" t="s">
        <v>28</v>
      </c>
      <c r="D623" s="101">
        <v>20</v>
      </c>
      <c r="E623" s="159"/>
      <c r="F623" s="161"/>
      <c r="G623" s="102" t="str">
        <f t="shared" si="135"/>
        <v>CC80-CC93</v>
      </c>
      <c r="H623" s="101" t="str">
        <f t="shared" si="148"/>
        <v>CC80</v>
      </c>
      <c r="I623" s="101" t="str">
        <f t="shared" si="149"/>
        <v>CC93</v>
      </c>
      <c r="J623" s="164"/>
      <c r="K623" s="164"/>
      <c r="L623" s="164"/>
      <c r="M623" s="164"/>
      <c r="N623" s="103" t="s">
        <v>41</v>
      </c>
      <c r="O623" s="105">
        <v>0</v>
      </c>
      <c r="P623" s="104">
        <f t="shared" si="136"/>
        <v>52.86</v>
      </c>
      <c r="Q623" s="166"/>
      <c r="R623" s="168"/>
      <c r="W623" s="54" t="str">
        <f t="shared" si="137"/>
        <v>mkckdvol -dev IBM.2107-75KYB61 -extpool P0 -cap 3339 -eam rotateexts -sam ese -name ckd_KYB61_#h CC80-CC93</v>
      </c>
    </row>
    <row r="624" spans="1:23" x14ac:dyDescent="0.2">
      <c r="A624" s="99" t="s">
        <v>15</v>
      </c>
      <c r="B624" s="99" t="s">
        <v>23</v>
      </c>
      <c r="C624" s="100" t="s">
        <v>24</v>
      </c>
      <c r="D624" s="101">
        <v>39</v>
      </c>
      <c r="E624" s="159"/>
      <c r="F624" s="161"/>
      <c r="G624" s="102" t="str">
        <f t="shared" si="135"/>
        <v>CC94-CCBA</v>
      </c>
      <c r="H624" s="101" t="str">
        <f t="shared" si="148"/>
        <v>CC94</v>
      </c>
      <c r="I624" s="101" t="str">
        <f t="shared" si="149"/>
        <v>CCBA</v>
      </c>
      <c r="J624" s="164"/>
      <c r="K624" s="164"/>
      <c r="L624" s="164"/>
      <c r="M624" s="164"/>
      <c r="N624" s="103" t="s">
        <v>41</v>
      </c>
      <c r="O624" s="105">
        <v>0</v>
      </c>
      <c r="P624" s="104">
        <f t="shared" si="136"/>
        <v>2022.76</v>
      </c>
      <c r="Q624" s="166"/>
      <c r="R624" s="168"/>
      <c r="W624" s="54" t="str">
        <f t="shared" si="137"/>
        <v>mkckdvol -dev IBM.2107-75KYB61 -extpool P0 -cap 65520 -eam rotateexts -sam ese -name ckd_KYB61_#h CC94-CCBA</v>
      </c>
    </row>
    <row r="625" spans="1:23" x14ac:dyDescent="0.2">
      <c r="A625" s="99" t="s">
        <v>15</v>
      </c>
      <c r="B625" s="99" t="s">
        <v>29</v>
      </c>
      <c r="C625" s="100" t="s">
        <v>30</v>
      </c>
      <c r="D625" s="101">
        <v>3</v>
      </c>
      <c r="E625" s="159"/>
      <c r="F625" s="161"/>
      <c r="G625" s="102" t="str">
        <f t="shared" si="135"/>
        <v>CCBB-CCBD</v>
      </c>
      <c r="H625" s="101" t="str">
        <f t="shared" si="148"/>
        <v>CCBB</v>
      </c>
      <c r="I625" s="101" t="str">
        <f t="shared" si="149"/>
        <v>CCBD</v>
      </c>
      <c r="J625" s="164"/>
      <c r="K625" s="164"/>
      <c r="L625" s="164"/>
      <c r="M625" s="164"/>
      <c r="N625" s="103" t="s">
        <v>41</v>
      </c>
      <c r="O625" s="105">
        <v>0</v>
      </c>
      <c r="P625" s="104">
        <f t="shared" si="136"/>
        <v>623.78</v>
      </c>
      <c r="Q625" s="166"/>
      <c r="R625" s="168"/>
      <c r="W625" s="54" t="str">
        <f t="shared" si="137"/>
        <v>mkckdvol -dev IBM.2107-75KYB61 -extpool P0 -cap 262668 -eam rotateexts -sam ese -name ckd_KYB61_#h CCBB-CCBD</v>
      </c>
    </row>
    <row r="626" spans="1:23" x14ac:dyDescent="0.2">
      <c r="A626" s="99" t="s">
        <v>15</v>
      </c>
      <c r="B626" s="99" t="s">
        <v>23</v>
      </c>
      <c r="C626" s="100" t="s">
        <v>24</v>
      </c>
      <c r="D626" s="101">
        <v>15</v>
      </c>
      <c r="E626" s="159"/>
      <c r="F626" s="161"/>
      <c r="G626" s="102" t="str">
        <f t="shared" si="135"/>
        <v>CCBE-CCCC</v>
      </c>
      <c r="H626" s="101" t="str">
        <f t="shared" si="148"/>
        <v>CCBE</v>
      </c>
      <c r="I626" s="101" t="str">
        <f t="shared" si="149"/>
        <v>CCCC</v>
      </c>
      <c r="J626" s="164"/>
      <c r="K626" s="164"/>
      <c r="L626" s="164"/>
      <c r="M626" s="164"/>
      <c r="N626" s="103" t="s">
        <v>41</v>
      </c>
      <c r="O626" s="105">
        <v>0</v>
      </c>
      <c r="P626" s="104">
        <f t="shared" si="136"/>
        <v>777.98</v>
      </c>
      <c r="Q626" s="166"/>
      <c r="R626" s="168"/>
      <c r="W626" s="54" t="str">
        <f t="shared" si="137"/>
        <v>mkckdvol -dev IBM.2107-75KYB61 -extpool P0 -cap 65520 -eam rotateexts -sam ese -name ckd_KYB61_#h CCBE-CCCC</v>
      </c>
    </row>
    <row r="627" spans="1:23" x14ac:dyDescent="0.2">
      <c r="A627" s="99" t="s">
        <v>15</v>
      </c>
      <c r="B627" s="99" t="s">
        <v>29</v>
      </c>
      <c r="C627" s="100" t="s">
        <v>30</v>
      </c>
      <c r="D627" s="101">
        <v>3</v>
      </c>
      <c r="E627" s="159"/>
      <c r="F627" s="161"/>
      <c r="G627" s="102" t="str">
        <f t="shared" ref="G627:G690" si="150">CONCATENATE(H627,"-",I627)</f>
        <v>CCCD-CCCF</v>
      </c>
      <c r="H627" s="101" t="str">
        <f t="shared" si="148"/>
        <v>CCCD</v>
      </c>
      <c r="I627" s="101" t="str">
        <f t="shared" si="149"/>
        <v>CCCF</v>
      </c>
      <c r="J627" s="164"/>
      <c r="K627" s="164"/>
      <c r="L627" s="164"/>
      <c r="M627" s="164"/>
      <c r="N627" s="103" t="s">
        <v>41</v>
      </c>
      <c r="O627" s="105">
        <v>0</v>
      </c>
      <c r="P627" s="104">
        <f t="shared" si="136"/>
        <v>623.78</v>
      </c>
      <c r="Q627" s="166"/>
      <c r="R627" s="168"/>
      <c r="W627" s="54" t="str">
        <f t="shared" si="137"/>
        <v>mkckdvol -dev IBM.2107-75KYB61 -extpool P0 -cap 262668 -eam rotateexts -sam ese -name ckd_KYB61_#h CCCD-CCCF</v>
      </c>
    </row>
    <row r="628" spans="1:23" s="25" customFormat="1" ht="12.75" customHeight="1" x14ac:dyDescent="0.2">
      <c r="A628" s="26" t="s">
        <v>15</v>
      </c>
      <c r="B628" s="26" t="s">
        <v>23</v>
      </c>
      <c r="C628" s="27" t="s">
        <v>24</v>
      </c>
      <c r="D628" s="28">
        <v>14</v>
      </c>
      <c r="E628" s="124"/>
      <c r="F628" s="30"/>
      <c r="G628" s="31" t="str">
        <f t="shared" si="150"/>
        <v>CCD0-CCDD</v>
      </c>
      <c r="H628" s="32" t="str">
        <f t="shared" si="148"/>
        <v>CCD0</v>
      </c>
      <c r="I628" s="32" t="str">
        <f t="shared" si="149"/>
        <v>CCDD</v>
      </c>
      <c r="J628" s="31"/>
      <c r="K628" s="33"/>
      <c r="L628" s="34"/>
      <c r="M628" s="33"/>
      <c r="N628" s="31" t="s">
        <v>41</v>
      </c>
      <c r="O628" s="35">
        <v>0</v>
      </c>
      <c r="P628" s="36">
        <f t="shared" si="136"/>
        <v>726.12</v>
      </c>
      <c r="Q628" s="37"/>
      <c r="R628" s="38"/>
      <c r="W628" s="25" t="str">
        <f t="shared" si="137"/>
        <v>mkckdvol -dev IBM.2107-75KYB61 -extpool P0 -cap 65520 -eam rotateexts -sam ese -name ckd_KYB61_#h CCD0-CCDD</v>
      </c>
    </row>
    <row r="629" spans="1:23" x14ac:dyDescent="0.2">
      <c r="A629" s="99" t="s">
        <v>15</v>
      </c>
      <c r="B629" s="99" t="s">
        <v>16</v>
      </c>
      <c r="C629" s="100" t="s">
        <v>17</v>
      </c>
      <c r="D629" s="101">
        <v>1</v>
      </c>
      <c r="E629" s="132">
        <v>222</v>
      </c>
      <c r="F629" s="160" t="str">
        <f>DEC2HEX(HEX2DEC(F619)+1)</f>
        <v>CD</v>
      </c>
      <c r="G629" s="102" t="str">
        <f t="shared" si="150"/>
        <v>CD00-CD00</v>
      </c>
      <c r="H629" s="101" t="str">
        <f>DEC2HEX(HEX2DEC(H619)+256)</f>
        <v>CD00</v>
      </c>
      <c r="I629" s="101" t="str">
        <f>DEC2HEX(HEX2DEC(I619)+256)</f>
        <v>CD00</v>
      </c>
      <c r="J629" s="162" t="str">
        <f>DEC2HEX(HEX2DEC(J619)+256)</f>
        <v>CDE0</v>
      </c>
      <c r="K629" s="162" t="str">
        <f>DEC2HEX(HEX2DEC(K619)+256)</f>
        <v>CDFF</v>
      </c>
      <c r="L629" s="162">
        <f>(HEX2DEC(K629)-HEX2DEC(J629))+1</f>
        <v>32</v>
      </c>
      <c r="M629" s="162" t="str">
        <f>DEC2HEX(HEX2DEC(M619)+256)</f>
        <v>CD0E</v>
      </c>
      <c r="N629" s="103" t="s">
        <v>41</v>
      </c>
      <c r="O629" s="102" t="s">
        <v>16</v>
      </c>
      <c r="P629" s="104">
        <f t="shared" si="136"/>
        <v>0.88</v>
      </c>
      <c r="Q629" s="165">
        <f>SUM(P629:P637)</f>
        <v>7904.94</v>
      </c>
      <c r="R629" s="167" t="s">
        <v>136</v>
      </c>
      <c r="W629" s="54" t="str">
        <f t="shared" si="137"/>
        <v>mkckdvol -dev IBM.2107-75KYB61 -extpool P1 -cap 1113 -eam rotateexts -sam ese -name ckd_KYB61_#h CD00-CD00</v>
      </c>
    </row>
    <row r="630" spans="1:23" x14ac:dyDescent="0.2">
      <c r="A630" s="99" t="s">
        <v>15</v>
      </c>
      <c r="B630" s="99" t="s">
        <v>18</v>
      </c>
      <c r="C630" s="100" t="s">
        <v>19</v>
      </c>
      <c r="D630" s="101">
        <v>25</v>
      </c>
      <c r="E630" s="159"/>
      <c r="F630" s="161"/>
      <c r="G630" s="102" t="str">
        <f t="shared" si="150"/>
        <v>CD01-CD19</v>
      </c>
      <c r="H630" s="101" t="str">
        <f t="shared" ref="H630:H638" si="151">DEC2HEX(HEX2DEC(I629)+1)</f>
        <v>CD01</v>
      </c>
      <c r="I630" s="101" t="str">
        <f t="shared" ref="I630:I638" si="152">DEC2HEX(HEX2DEC(H630)+D630-1)</f>
        <v>CD19</v>
      </c>
      <c r="J630" s="164"/>
      <c r="K630" s="164"/>
      <c r="L630" s="164"/>
      <c r="M630" s="164"/>
      <c r="N630" s="103" t="s">
        <v>41</v>
      </c>
      <c r="O630" s="105">
        <v>1</v>
      </c>
      <c r="P630" s="104">
        <f t="shared" si="136"/>
        <v>198.24</v>
      </c>
      <c r="Q630" s="166"/>
      <c r="R630" s="168"/>
      <c r="W630" s="54" t="str">
        <f t="shared" si="137"/>
        <v>mkckdvol -dev IBM.2107-75KYB61 -extpool P1 -cap 10017 -eam rotateexts -sam ese -name ckd_KYB61_#h CD01-CD19</v>
      </c>
    </row>
    <row r="631" spans="1:23" x14ac:dyDescent="0.2">
      <c r="A631" s="99" t="s">
        <v>15</v>
      </c>
      <c r="B631" s="99" t="s">
        <v>23</v>
      </c>
      <c r="C631" s="100" t="s">
        <v>24</v>
      </c>
      <c r="D631" s="101">
        <v>37</v>
      </c>
      <c r="E631" s="159"/>
      <c r="F631" s="161"/>
      <c r="G631" s="102" t="str">
        <f t="shared" si="150"/>
        <v>CD1A-CD3E</v>
      </c>
      <c r="H631" s="101" t="str">
        <f t="shared" si="151"/>
        <v>CD1A</v>
      </c>
      <c r="I631" s="101" t="str">
        <f t="shared" si="152"/>
        <v>CD3E</v>
      </c>
      <c r="J631" s="164"/>
      <c r="K631" s="164"/>
      <c r="L631" s="164"/>
      <c r="M631" s="164"/>
      <c r="N631" s="103" t="s">
        <v>41</v>
      </c>
      <c r="O631" s="105">
        <v>1</v>
      </c>
      <c r="P631" s="104">
        <f t="shared" si="136"/>
        <v>1919.03</v>
      </c>
      <c r="Q631" s="166"/>
      <c r="R631" s="168"/>
      <c r="W631" s="54" t="str">
        <f t="shared" si="137"/>
        <v>mkckdvol -dev IBM.2107-75KYB61 -extpool P1 -cap 65520 -eam rotateexts -sam ese -name ckd_KYB61_#h CD1A-CD3E</v>
      </c>
    </row>
    <row r="632" spans="1:23" x14ac:dyDescent="0.2">
      <c r="A632" s="99" t="s">
        <v>15</v>
      </c>
      <c r="B632" s="99" t="s">
        <v>25</v>
      </c>
      <c r="C632" s="100" t="s">
        <v>26</v>
      </c>
      <c r="D632" s="101">
        <v>65</v>
      </c>
      <c r="E632" s="159"/>
      <c r="F632" s="161"/>
      <c r="G632" s="102" t="str">
        <f t="shared" si="150"/>
        <v>CD3F-CD7F</v>
      </c>
      <c r="H632" s="101" t="str">
        <f t="shared" si="151"/>
        <v>CD3F</v>
      </c>
      <c r="I632" s="101" t="str">
        <f t="shared" si="152"/>
        <v>CD7F</v>
      </c>
      <c r="J632" s="164"/>
      <c r="K632" s="164"/>
      <c r="L632" s="164"/>
      <c r="M632" s="164"/>
      <c r="N632" s="103" t="s">
        <v>41</v>
      </c>
      <c r="O632" s="105">
        <v>1</v>
      </c>
      <c r="P632" s="104">
        <f t="shared" si="136"/>
        <v>1685.63</v>
      </c>
      <c r="Q632" s="166"/>
      <c r="R632" s="168"/>
      <c r="W632" s="54" t="str">
        <f t="shared" si="137"/>
        <v>mkckdvol -dev IBM.2107-75KYB61 -extpool P1 -cap 32760 -eam rotateexts -sam ese -name ckd_KYB61_#h CD3F-CD7F</v>
      </c>
    </row>
    <row r="633" spans="1:23" x14ac:dyDescent="0.2">
      <c r="A633" s="99" t="s">
        <v>15</v>
      </c>
      <c r="B633" s="99" t="s">
        <v>27</v>
      </c>
      <c r="C633" s="100" t="s">
        <v>28</v>
      </c>
      <c r="D633" s="101">
        <v>20</v>
      </c>
      <c r="E633" s="159"/>
      <c r="F633" s="161"/>
      <c r="G633" s="102" t="str">
        <f t="shared" si="150"/>
        <v>CD80-CD93</v>
      </c>
      <c r="H633" s="101" t="str">
        <f t="shared" si="151"/>
        <v>CD80</v>
      </c>
      <c r="I633" s="101" t="str">
        <f t="shared" si="152"/>
        <v>CD93</v>
      </c>
      <c r="J633" s="164"/>
      <c r="K633" s="164"/>
      <c r="L633" s="164"/>
      <c r="M633" s="164"/>
      <c r="N633" s="103" t="s">
        <v>41</v>
      </c>
      <c r="O633" s="105">
        <v>1</v>
      </c>
      <c r="P633" s="104">
        <f t="shared" si="136"/>
        <v>52.86</v>
      </c>
      <c r="Q633" s="166"/>
      <c r="R633" s="168"/>
      <c r="W633" s="54" t="str">
        <f t="shared" si="137"/>
        <v>mkckdvol -dev IBM.2107-75KYB61 -extpool P1 -cap 3339 -eam rotateexts -sam ese -name ckd_KYB61_#h CD80-CD93</v>
      </c>
    </row>
    <row r="634" spans="1:23" x14ac:dyDescent="0.2">
      <c r="A634" s="99" t="s">
        <v>15</v>
      </c>
      <c r="B634" s="99" t="s">
        <v>23</v>
      </c>
      <c r="C634" s="100" t="s">
        <v>24</v>
      </c>
      <c r="D634" s="101">
        <v>39</v>
      </c>
      <c r="E634" s="159"/>
      <c r="F634" s="161"/>
      <c r="G634" s="102" t="str">
        <f t="shared" si="150"/>
        <v>CD94-CDBA</v>
      </c>
      <c r="H634" s="101" t="str">
        <f t="shared" si="151"/>
        <v>CD94</v>
      </c>
      <c r="I634" s="101" t="str">
        <f t="shared" si="152"/>
        <v>CDBA</v>
      </c>
      <c r="J634" s="164"/>
      <c r="K634" s="164"/>
      <c r="L634" s="164"/>
      <c r="M634" s="164"/>
      <c r="N634" s="103" t="s">
        <v>41</v>
      </c>
      <c r="O634" s="105">
        <v>1</v>
      </c>
      <c r="P634" s="104">
        <f t="shared" si="136"/>
        <v>2022.76</v>
      </c>
      <c r="Q634" s="166"/>
      <c r="R634" s="168"/>
      <c r="W634" s="54" t="str">
        <f t="shared" si="137"/>
        <v>mkckdvol -dev IBM.2107-75KYB61 -extpool P1 -cap 65520 -eam rotateexts -sam ese -name ckd_KYB61_#h CD94-CDBA</v>
      </c>
    </row>
    <row r="635" spans="1:23" x14ac:dyDescent="0.2">
      <c r="A635" s="99" t="s">
        <v>15</v>
      </c>
      <c r="B635" s="99" t="s">
        <v>29</v>
      </c>
      <c r="C635" s="100" t="s">
        <v>30</v>
      </c>
      <c r="D635" s="101">
        <v>3</v>
      </c>
      <c r="E635" s="159"/>
      <c r="F635" s="161"/>
      <c r="G635" s="102" t="str">
        <f t="shared" si="150"/>
        <v>CDBB-CDBD</v>
      </c>
      <c r="H635" s="101" t="str">
        <f t="shared" si="151"/>
        <v>CDBB</v>
      </c>
      <c r="I635" s="101" t="str">
        <f t="shared" si="152"/>
        <v>CDBD</v>
      </c>
      <c r="J635" s="164"/>
      <c r="K635" s="164"/>
      <c r="L635" s="164"/>
      <c r="M635" s="164"/>
      <c r="N635" s="103" t="s">
        <v>41</v>
      </c>
      <c r="O635" s="105">
        <v>1</v>
      </c>
      <c r="P635" s="104">
        <f t="shared" si="136"/>
        <v>623.78</v>
      </c>
      <c r="Q635" s="166"/>
      <c r="R635" s="168"/>
      <c r="W635" s="54" t="str">
        <f t="shared" si="137"/>
        <v>mkckdvol -dev IBM.2107-75KYB61 -extpool P1 -cap 262668 -eam rotateexts -sam ese -name ckd_KYB61_#h CDBB-CDBD</v>
      </c>
    </row>
    <row r="636" spans="1:23" x14ac:dyDescent="0.2">
      <c r="A636" s="99" t="s">
        <v>15</v>
      </c>
      <c r="B636" s="99" t="s">
        <v>23</v>
      </c>
      <c r="C636" s="100" t="s">
        <v>24</v>
      </c>
      <c r="D636" s="101">
        <v>15</v>
      </c>
      <c r="E636" s="159"/>
      <c r="F636" s="161"/>
      <c r="G636" s="102" t="str">
        <f t="shared" si="150"/>
        <v>CDBE-CDCC</v>
      </c>
      <c r="H636" s="101" t="str">
        <f t="shared" si="151"/>
        <v>CDBE</v>
      </c>
      <c r="I636" s="101" t="str">
        <f t="shared" si="152"/>
        <v>CDCC</v>
      </c>
      <c r="J636" s="164"/>
      <c r="K636" s="164"/>
      <c r="L636" s="164"/>
      <c r="M636" s="164"/>
      <c r="N636" s="103" t="s">
        <v>41</v>
      </c>
      <c r="O636" s="105">
        <v>1</v>
      </c>
      <c r="P636" s="104">
        <f t="shared" si="136"/>
        <v>777.98</v>
      </c>
      <c r="Q636" s="166"/>
      <c r="R636" s="168"/>
      <c r="W636" s="54" t="str">
        <f t="shared" si="137"/>
        <v>mkckdvol -dev IBM.2107-75KYB61 -extpool P1 -cap 65520 -eam rotateexts -sam ese -name ckd_KYB61_#h CDBE-CDCC</v>
      </c>
    </row>
    <row r="637" spans="1:23" x14ac:dyDescent="0.2">
      <c r="A637" s="99" t="s">
        <v>15</v>
      </c>
      <c r="B637" s="99" t="s">
        <v>29</v>
      </c>
      <c r="C637" s="100" t="s">
        <v>30</v>
      </c>
      <c r="D637" s="101">
        <v>3</v>
      </c>
      <c r="E637" s="159"/>
      <c r="F637" s="161"/>
      <c r="G637" s="102" t="str">
        <f t="shared" si="150"/>
        <v>CDCD-CDCF</v>
      </c>
      <c r="H637" s="101" t="str">
        <f t="shared" si="151"/>
        <v>CDCD</v>
      </c>
      <c r="I637" s="101" t="str">
        <f t="shared" si="152"/>
        <v>CDCF</v>
      </c>
      <c r="J637" s="164"/>
      <c r="K637" s="164"/>
      <c r="L637" s="164"/>
      <c r="M637" s="164"/>
      <c r="N637" s="103" t="s">
        <v>41</v>
      </c>
      <c r="O637" s="105">
        <v>1</v>
      </c>
      <c r="P637" s="104">
        <f t="shared" si="136"/>
        <v>623.78</v>
      </c>
      <c r="Q637" s="166"/>
      <c r="R637" s="168"/>
      <c r="W637" s="54" t="str">
        <f t="shared" si="137"/>
        <v>mkckdvol -dev IBM.2107-75KYB61 -extpool P1 -cap 262668 -eam rotateexts -sam ese -name ckd_KYB61_#h CDCD-CDCF</v>
      </c>
    </row>
    <row r="638" spans="1:23" s="25" customFormat="1" ht="12.75" customHeight="1" x14ac:dyDescent="0.2">
      <c r="A638" s="26" t="s">
        <v>15</v>
      </c>
      <c r="B638" s="26" t="s">
        <v>23</v>
      </c>
      <c r="C638" s="27" t="s">
        <v>24</v>
      </c>
      <c r="D638" s="28">
        <v>14</v>
      </c>
      <c r="E638" s="124"/>
      <c r="F638" s="30"/>
      <c r="G638" s="31" t="str">
        <f t="shared" si="150"/>
        <v>CDD0-CDDD</v>
      </c>
      <c r="H638" s="32" t="str">
        <f t="shared" si="151"/>
        <v>CDD0</v>
      </c>
      <c r="I638" s="32" t="str">
        <f t="shared" si="152"/>
        <v>CDDD</v>
      </c>
      <c r="J638" s="31"/>
      <c r="K638" s="33"/>
      <c r="L638" s="34"/>
      <c r="M638" s="33"/>
      <c r="N638" s="31" t="s">
        <v>41</v>
      </c>
      <c r="O638" s="35">
        <v>1</v>
      </c>
      <c r="P638" s="36">
        <f t="shared" si="136"/>
        <v>726.12</v>
      </c>
      <c r="Q638" s="37"/>
      <c r="R638" s="38"/>
      <c r="W638" s="25" t="str">
        <f t="shared" si="137"/>
        <v>mkckdvol -dev IBM.2107-75KYB61 -extpool P1 -cap 65520 -eam rotateexts -sam ese -name ckd_KYB61_#h CDD0-CDDD</v>
      </c>
    </row>
    <row r="639" spans="1:23" x14ac:dyDescent="0.2">
      <c r="A639" s="99" t="s">
        <v>15</v>
      </c>
      <c r="B639" s="99" t="s">
        <v>16</v>
      </c>
      <c r="C639" s="100" t="s">
        <v>17</v>
      </c>
      <c r="D639" s="101">
        <v>1</v>
      </c>
      <c r="E639" s="132">
        <v>222</v>
      </c>
      <c r="F639" s="160" t="str">
        <f>DEC2HEX(HEX2DEC(F629)+1)</f>
        <v>CE</v>
      </c>
      <c r="G639" s="102" t="str">
        <f t="shared" si="150"/>
        <v>CE00-CE00</v>
      </c>
      <c r="H639" s="101" t="str">
        <f>DEC2HEX(HEX2DEC(H629)+256)</f>
        <v>CE00</v>
      </c>
      <c r="I639" s="101" t="str">
        <f>DEC2HEX(HEX2DEC(I629)+256)</f>
        <v>CE00</v>
      </c>
      <c r="J639" s="162" t="str">
        <f>DEC2HEX(HEX2DEC(J629)+256)</f>
        <v>CEE0</v>
      </c>
      <c r="K639" s="162" t="str">
        <f>DEC2HEX(HEX2DEC(K629)+256)</f>
        <v>CEFF</v>
      </c>
      <c r="L639" s="162">
        <f>(HEX2DEC(K639)-HEX2DEC(J639))+1</f>
        <v>32</v>
      </c>
      <c r="M639" s="162" t="str">
        <f>DEC2HEX(HEX2DEC(M629)+256)</f>
        <v>CE0E</v>
      </c>
      <c r="N639" s="103" t="s">
        <v>41</v>
      </c>
      <c r="O639" s="102" t="s">
        <v>22</v>
      </c>
      <c r="P639" s="104">
        <f t="shared" si="136"/>
        <v>0.88</v>
      </c>
      <c r="Q639" s="165">
        <f>SUM(P639:P647)</f>
        <v>7904.94</v>
      </c>
      <c r="R639" s="167" t="s">
        <v>136</v>
      </c>
      <c r="W639" s="54" t="str">
        <f t="shared" si="137"/>
        <v>mkckdvol -dev IBM.2107-75KYB61 -extpool P0 -cap 1113 -eam rotateexts -sam ese -name ckd_KYB61_#h CE00-CE00</v>
      </c>
    </row>
    <row r="640" spans="1:23" x14ac:dyDescent="0.2">
      <c r="A640" s="99" t="s">
        <v>15</v>
      </c>
      <c r="B640" s="99" t="s">
        <v>18</v>
      </c>
      <c r="C640" s="100" t="s">
        <v>19</v>
      </c>
      <c r="D640" s="101">
        <v>25</v>
      </c>
      <c r="E640" s="159"/>
      <c r="F640" s="161"/>
      <c r="G640" s="102" t="str">
        <f t="shared" si="150"/>
        <v>CE01-CE19</v>
      </c>
      <c r="H640" s="101" t="str">
        <f t="shared" ref="H640:H648" si="153">DEC2HEX(HEX2DEC(I639)+1)</f>
        <v>CE01</v>
      </c>
      <c r="I640" s="101" t="str">
        <f t="shared" ref="I640:I648" si="154">DEC2HEX(HEX2DEC(H640)+D640-1)</f>
        <v>CE19</v>
      </c>
      <c r="J640" s="164"/>
      <c r="K640" s="164"/>
      <c r="L640" s="164"/>
      <c r="M640" s="164"/>
      <c r="N640" s="103" t="s">
        <v>41</v>
      </c>
      <c r="O640" s="105">
        <v>0</v>
      </c>
      <c r="P640" s="104">
        <f t="shared" ref="P640:P710" si="155">ROUND((C640*D640*GiBcyl),2)</f>
        <v>198.24</v>
      </c>
      <c r="Q640" s="166"/>
      <c r="R640" s="168"/>
      <c r="W640" s="54" t="str">
        <f t="shared" ref="W640:W710" si="156">CONCATENATE("mkckdvol -dev IBM.2107-75",$S$1," -extpool P",O640," -cap ",C640," -eam rotateexts -sam ese -name ckd_",$S$1,"_#h ",G640)</f>
        <v>mkckdvol -dev IBM.2107-75KYB61 -extpool P0 -cap 10017 -eam rotateexts -sam ese -name ckd_KYB61_#h CE01-CE19</v>
      </c>
    </row>
    <row r="641" spans="1:23" x14ac:dyDescent="0.2">
      <c r="A641" s="99" t="s">
        <v>15</v>
      </c>
      <c r="B641" s="99" t="s">
        <v>23</v>
      </c>
      <c r="C641" s="100" t="s">
        <v>24</v>
      </c>
      <c r="D641" s="101">
        <v>37</v>
      </c>
      <c r="E641" s="159"/>
      <c r="F641" s="161"/>
      <c r="G641" s="102" t="str">
        <f t="shared" si="150"/>
        <v>CE1A-CE3E</v>
      </c>
      <c r="H641" s="101" t="str">
        <f t="shared" si="153"/>
        <v>CE1A</v>
      </c>
      <c r="I641" s="101" t="str">
        <f t="shared" si="154"/>
        <v>CE3E</v>
      </c>
      <c r="J641" s="164"/>
      <c r="K641" s="164"/>
      <c r="L641" s="164"/>
      <c r="M641" s="164"/>
      <c r="N641" s="103" t="s">
        <v>41</v>
      </c>
      <c r="O641" s="105">
        <v>0</v>
      </c>
      <c r="P641" s="104">
        <f t="shared" si="155"/>
        <v>1919.03</v>
      </c>
      <c r="Q641" s="166"/>
      <c r="R641" s="168"/>
      <c r="W641" s="54" t="str">
        <f t="shared" si="156"/>
        <v>mkckdvol -dev IBM.2107-75KYB61 -extpool P0 -cap 65520 -eam rotateexts -sam ese -name ckd_KYB61_#h CE1A-CE3E</v>
      </c>
    </row>
    <row r="642" spans="1:23" x14ac:dyDescent="0.2">
      <c r="A642" s="99" t="s">
        <v>15</v>
      </c>
      <c r="B642" s="99" t="s">
        <v>25</v>
      </c>
      <c r="C642" s="100" t="s">
        <v>26</v>
      </c>
      <c r="D642" s="101">
        <v>65</v>
      </c>
      <c r="E642" s="159"/>
      <c r="F642" s="161"/>
      <c r="G642" s="102" t="str">
        <f t="shared" si="150"/>
        <v>CE3F-CE7F</v>
      </c>
      <c r="H642" s="101" t="str">
        <f t="shared" si="153"/>
        <v>CE3F</v>
      </c>
      <c r="I642" s="101" t="str">
        <f t="shared" si="154"/>
        <v>CE7F</v>
      </c>
      <c r="J642" s="164"/>
      <c r="K642" s="164"/>
      <c r="L642" s="164"/>
      <c r="M642" s="164"/>
      <c r="N642" s="103" t="s">
        <v>41</v>
      </c>
      <c r="O642" s="105">
        <v>0</v>
      </c>
      <c r="P642" s="104">
        <f t="shared" si="155"/>
        <v>1685.63</v>
      </c>
      <c r="Q642" s="166"/>
      <c r="R642" s="168"/>
      <c r="W642" s="54" t="str">
        <f t="shared" si="156"/>
        <v>mkckdvol -dev IBM.2107-75KYB61 -extpool P0 -cap 32760 -eam rotateexts -sam ese -name ckd_KYB61_#h CE3F-CE7F</v>
      </c>
    </row>
    <row r="643" spans="1:23" x14ac:dyDescent="0.2">
      <c r="A643" s="99" t="s">
        <v>15</v>
      </c>
      <c r="B643" s="99" t="s">
        <v>27</v>
      </c>
      <c r="C643" s="100" t="s">
        <v>28</v>
      </c>
      <c r="D643" s="101">
        <v>20</v>
      </c>
      <c r="E643" s="159"/>
      <c r="F643" s="161"/>
      <c r="G643" s="102" t="str">
        <f t="shared" si="150"/>
        <v>CE80-CE93</v>
      </c>
      <c r="H643" s="101" t="str">
        <f t="shared" si="153"/>
        <v>CE80</v>
      </c>
      <c r="I643" s="101" t="str">
        <f t="shared" si="154"/>
        <v>CE93</v>
      </c>
      <c r="J643" s="164"/>
      <c r="K643" s="164"/>
      <c r="L643" s="164"/>
      <c r="M643" s="164"/>
      <c r="N643" s="103" t="s">
        <v>41</v>
      </c>
      <c r="O643" s="105">
        <v>0</v>
      </c>
      <c r="P643" s="104">
        <f t="shared" si="155"/>
        <v>52.86</v>
      </c>
      <c r="Q643" s="166"/>
      <c r="R643" s="168"/>
      <c r="W643" s="54" t="str">
        <f t="shared" si="156"/>
        <v>mkckdvol -dev IBM.2107-75KYB61 -extpool P0 -cap 3339 -eam rotateexts -sam ese -name ckd_KYB61_#h CE80-CE93</v>
      </c>
    </row>
    <row r="644" spans="1:23" x14ac:dyDescent="0.2">
      <c r="A644" s="99" t="s">
        <v>15</v>
      </c>
      <c r="B644" s="99" t="s">
        <v>23</v>
      </c>
      <c r="C644" s="100" t="s">
        <v>24</v>
      </c>
      <c r="D644" s="101">
        <v>39</v>
      </c>
      <c r="E644" s="159"/>
      <c r="F644" s="161"/>
      <c r="G644" s="102" t="str">
        <f t="shared" si="150"/>
        <v>CE94-CEBA</v>
      </c>
      <c r="H644" s="101" t="str">
        <f t="shared" si="153"/>
        <v>CE94</v>
      </c>
      <c r="I644" s="101" t="str">
        <f t="shared" si="154"/>
        <v>CEBA</v>
      </c>
      <c r="J644" s="164"/>
      <c r="K644" s="164"/>
      <c r="L644" s="164"/>
      <c r="M644" s="164"/>
      <c r="N644" s="103" t="s">
        <v>41</v>
      </c>
      <c r="O644" s="105">
        <v>0</v>
      </c>
      <c r="P644" s="104">
        <f t="shared" si="155"/>
        <v>2022.76</v>
      </c>
      <c r="Q644" s="166"/>
      <c r="R644" s="168"/>
      <c r="W644" s="54" t="str">
        <f t="shared" si="156"/>
        <v>mkckdvol -dev IBM.2107-75KYB61 -extpool P0 -cap 65520 -eam rotateexts -sam ese -name ckd_KYB61_#h CE94-CEBA</v>
      </c>
    </row>
    <row r="645" spans="1:23" x14ac:dyDescent="0.2">
      <c r="A645" s="99" t="s">
        <v>15</v>
      </c>
      <c r="B645" s="99" t="s">
        <v>29</v>
      </c>
      <c r="C645" s="100" t="s">
        <v>30</v>
      </c>
      <c r="D645" s="101">
        <v>3</v>
      </c>
      <c r="E645" s="159"/>
      <c r="F645" s="161"/>
      <c r="G645" s="102" t="str">
        <f t="shared" si="150"/>
        <v>CEBB-CEBD</v>
      </c>
      <c r="H645" s="101" t="str">
        <f t="shared" si="153"/>
        <v>CEBB</v>
      </c>
      <c r="I645" s="101" t="str">
        <f t="shared" si="154"/>
        <v>CEBD</v>
      </c>
      <c r="J645" s="164"/>
      <c r="K645" s="164"/>
      <c r="L645" s="164"/>
      <c r="M645" s="164"/>
      <c r="N645" s="103" t="s">
        <v>41</v>
      </c>
      <c r="O645" s="105">
        <v>0</v>
      </c>
      <c r="P645" s="104">
        <f t="shared" si="155"/>
        <v>623.78</v>
      </c>
      <c r="Q645" s="166"/>
      <c r="R645" s="168"/>
      <c r="W645" s="54" t="str">
        <f t="shared" si="156"/>
        <v>mkckdvol -dev IBM.2107-75KYB61 -extpool P0 -cap 262668 -eam rotateexts -sam ese -name ckd_KYB61_#h CEBB-CEBD</v>
      </c>
    </row>
    <row r="646" spans="1:23" x14ac:dyDescent="0.2">
      <c r="A646" s="99" t="s">
        <v>15</v>
      </c>
      <c r="B646" s="99" t="s">
        <v>23</v>
      </c>
      <c r="C646" s="100" t="s">
        <v>24</v>
      </c>
      <c r="D646" s="101">
        <v>15</v>
      </c>
      <c r="E646" s="159"/>
      <c r="F646" s="161"/>
      <c r="G646" s="102" t="str">
        <f t="shared" si="150"/>
        <v>CEBE-CECC</v>
      </c>
      <c r="H646" s="101" t="str">
        <f t="shared" si="153"/>
        <v>CEBE</v>
      </c>
      <c r="I646" s="101" t="str">
        <f t="shared" si="154"/>
        <v>CECC</v>
      </c>
      <c r="J646" s="164"/>
      <c r="K646" s="164"/>
      <c r="L646" s="164"/>
      <c r="M646" s="164"/>
      <c r="N646" s="103" t="s">
        <v>41</v>
      </c>
      <c r="O646" s="105">
        <v>0</v>
      </c>
      <c r="P646" s="104">
        <f t="shared" si="155"/>
        <v>777.98</v>
      </c>
      <c r="Q646" s="166"/>
      <c r="R646" s="168"/>
      <c r="W646" s="54" t="str">
        <f t="shared" si="156"/>
        <v>mkckdvol -dev IBM.2107-75KYB61 -extpool P0 -cap 65520 -eam rotateexts -sam ese -name ckd_KYB61_#h CEBE-CECC</v>
      </c>
    </row>
    <row r="647" spans="1:23" x14ac:dyDescent="0.2">
      <c r="A647" s="99" t="s">
        <v>15</v>
      </c>
      <c r="B647" s="99" t="s">
        <v>29</v>
      </c>
      <c r="C647" s="100" t="s">
        <v>30</v>
      </c>
      <c r="D647" s="101">
        <v>3</v>
      </c>
      <c r="E647" s="159"/>
      <c r="F647" s="161"/>
      <c r="G647" s="102" t="str">
        <f t="shared" si="150"/>
        <v>CECD-CECF</v>
      </c>
      <c r="H647" s="101" t="str">
        <f t="shared" si="153"/>
        <v>CECD</v>
      </c>
      <c r="I647" s="101" t="str">
        <f t="shared" si="154"/>
        <v>CECF</v>
      </c>
      <c r="J647" s="164"/>
      <c r="K647" s="164"/>
      <c r="L647" s="164"/>
      <c r="M647" s="164"/>
      <c r="N647" s="103" t="s">
        <v>41</v>
      </c>
      <c r="O647" s="105">
        <v>0</v>
      </c>
      <c r="P647" s="104">
        <f t="shared" si="155"/>
        <v>623.78</v>
      </c>
      <c r="Q647" s="166"/>
      <c r="R647" s="168"/>
      <c r="W647" s="54" t="str">
        <f t="shared" si="156"/>
        <v>mkckdvol -dev IBM.2107-75KYB61 -extpool P0 -cap 262668 -eam rotateexts -sam ese -name ckd_KYB61_#h CECD-CECF</v>
      </c>
    </row>
    <row r="648" spans="1:23" s="25" customFormat="1" ht="12.75" customHeight="1" x14ac:dyDescent="0.2">
      <c r="A648" s="26" t="s">
        <v>15</v>
      </c>
      <c r="B648" s="26" t="s">
        <v>23</v>
      </c>
      <c r="C648" s="27" t="s">
        <v>24</v>
      </c>
      <c r="D648" s="28">
        <v>14</v>
      </c>
      <c r="E648" s="124"/>
      <c r="F648" s="30"/>
      <c r="G648" s="31" t="str">
        <f t="shared" si="150"/>
        <v>CED0-CEDD</v>
      </c>
      <c r="H648" s="32" t="str">
        <f t="shared" si="153"/>
        <v>CED0</v>
      </c>
      <c r="I648" s="32" t="str">
        <f t="shared" si="154"/>
        <v>CEDD</v>
      </c>
      <c r="J648" s="31"/>
      <c r="K648" s="33"/>
      <c r="L648" s="34"/>
      <c r="M648" s="33"/>
      <c r="N648" s="31" t="s">
        <v>41</v>
      </c>
      <c r="O648" s="35">
        <v>0</v>
      </c>
      <c r="P648" s="36">
        <f t="shared" si="155"/>
        <v>726.12</v>
      </c>
      <c r="Q648" s="37"/>
      <c r="R648" s="38"/>
      <c r="W648" s="25" t="str">
        <f t="shared" si="156"/>
        <v>mkckdvol -dev IBM.2107-75KYB61 -extpool P0 -cap 65520 -eam rotateexts -sam ese -name ckd_KYB61_#h CED0-CEDD</v>
      </c>
    </row>
    <row r="649" spans="1:23" x14ac:dyDescent="0.2">
      <c r="A649" s="99" t="s">
        <v>15</v>
      </c>
      <c r="B649" s="99" t="s">
        <v>16</v>
      </c>
      <c r="C649" s="100" t="s">
        <v>17</v>
      </c>
      <c r="D649" s="101">
        <v>1</v>
      </c>
      <c r="E649" s="132">
        <v>222</v>
      </c>
      <c r="F649" s="160" t="str">
        <f>DEC2HEX(HEX2DEC(F639)+1)</f>
        <v>CF</v>
      </c>
      <c r="G649" s="102" t="str">
        <f t="shared" si="150"/>
        <v>CF00-CF00</v>
      </c>
      <c r="H649" s="101" t="str">
        <f>DEC2HEX(HEX2DEC(H639)+256)</f>
        <v>CF00</v>
      </c>
      <c r="I649" s="101" t="str">
        <f>DEC2HEX(HEX2DEC(I639)+256)</f>
        <v>CF00</v>
      </c>
      <c r="J649" s="162" t="str">
        <f>DEC2HEX(HEX2DEC(J639)+256)</f>
        <v>CFE0</v>
      </c>
      <c r="K649" s="162" t="str">
        <f>DEC2HEX(HEX2DEC(K639)+256)</f>
        <v>CFFF</v>
      </c>
      <c r="L649" s="162">
        <f>(HEX2DEC(K649)-HEX2DEC(J649))+1</f>
        <v>32</v>
      </c>
      <c r="M649" s="162" t="str">
        <f>DEC2HEX(HEX2DEC(M639)+256)</f>
        <v>CF0E</v>
      </c>
      <c r="N649" s="103" t="s">
        <v>41</v>
      </c>
      <c r="O649" s="102" t="s">
        <v>16</v>
      </c>
      <c r="P649" s="104">
        <f t="shared" si="155"/>
        <v>0.88</v>
      </c>
      <c r="Q649" s="165">
        <f>SUM(P649:P657)</f>
        <v>7904.94</v>
      </c>
      <c r="R649" s="167" t="s">
        <v>136</v>
      </c>
      <c r="W649" s="54" t="str">
        <f t="shared" si="156"/>
        <v>mkckdvol -dev IBM.2107-75KYB61 -extpool P1 -cap 1113 -eam rotateexts -sam ese -name ckd_KYB61_#h CF00-CF00</v>
      </c>
    </row>
    <row r="650" spans="1:23" x14ac:dyDescent="0.2">
      <c r="A650" s="99" t="s">
        <v>15</v>
      </c>
      <c r="B650" s="99" t="s">
        <v>18</v>
      </c>
      <c r="C650" s="100" t="s">
        <v>19</v>
      </c>
      <c r="D650" s="101">
        <v>25</v>
      </c>
      <c r="E650" s="159"/>
      <c r="F650" s="161"/>
      <c r="G650" s="102" t="str">
        <f t="shared" si="150"/>
        <v>CF01-CF19</v>
      </c>
      <c r="H650" s="101" t="str">
        <f t="shared" ref="H650:H658" si="157">DEC2HEX(HEX2DEC(I649)+1)</f>
        <v>CF01</v>
      </c>
      <c r="I650" s="101" t="str">
        <f t="shared" ref="I650:I658" si="158">DEC2HEX(HEX2DEC(H650)+D650-1)</f>
        <v>CF19</v>
      </c>
      <c r="J650" s="164"/>
      <c r="K650" s="164"/>
      <c r="L650" s="164"/>
      <c r="M650" s="164"/>
      <c r="N650" s="103" t="s">
        <v>41</v>
      </c>
      <c r="O650" s="105">
        <v>1</v>
      </c>
      <c r="P650" s="104">
        <f t="shared" si="155"/>
        <v>198.24</v>
      </c>
      <c r="Q650" s="166"/>
      <c r="R650" s="168"/>
      <c r="W650" s="54" t="str">
        <f t="shared" si="156"/>
        <v>mkckdvol -dev IBM.2107-75KYB61 -extpool P1 -cap 10017 -eam rotateexts -sam ese -name ckd_KYB61_#h CF01-CF19</v>
      </c>
    </row>
    <row r="651" spans="1:23" x14ac:dyDescent="0.2">
      <c r="A651" s="99" t="s">
        <v>15</v>
      </c>
      <c r="B651" s="99" t="s">
        <v>23</v>
      </c>
      <c r="C651" s="100" t="s">
        <v>24</v>
      </c>
      <c r="D651" s="101">
        <v>37</v>
      </c>
      <c r="E651" s="159"/>
      <c r="F651" s="161"/>
      <c r="G651" s="102" t="str">
        <f t="shared" si="150"/>
        <v>CF1A-CF3E</v>
      </c>
      <c r="H651" s="101" t="str">
        <f t="shared" si="157"/>
        <v>CF1A</v>
      </c>
      <c r="I651" s="101" t="str">
        <f t="shared" si="158"/>
        <v>CF3E</v>
      </c>
      <c r="J651" s="164"/>
      <c r="K651" s="164"/>
      <c r="L651" s="164"/>
      <c r="M651" s="164"/>
      <c r="N651" s="103" t="s">
        <v>41</v>
      </c>
      <c r="O651" s="105">
        <v>1</v>
      </c>
      <c r="P651" s="104">
        <f t="shared" si="155"/>
        <v>1919.03</v>
      </c>
      <c r="Q651" s="166"/>
      <c r="R651" s="168"/>
      <c r="W651" s="54" t="str">
        <f t="shared" si="156"/>
        <v>mkckdvol -dev IBM.2107-75KYB61 -extpool P1 -cap 65520 -eam rotateexts -sam ese -name ckd_KYB61_#h CF1A-CF3E</v>
      </c>
    </row>
    <row r="652" spans="1:23" x14ac:dyDescent="0.2">
      <c r="A652" s="99" t="s">
        <v>15</v>
      </c>
      <c r="B652" s="99" t="s">
        <v>25</v>
      </c>
      <c r="C652" s="100" t="s">
        <v>26</v>
      </c>
      <c r="D652" s="101">
        <v>65</v>
      </c>
      <c r="E652" s="159"/>
      <c r="F652" s="161"/>
      <c r="G652" s="102" t="str">
        <f t="shared" si="150"/>
        <v>CF3F-CF7F</v>
      </c>
      <c r="H652" s="101" t="str">
        <f t="shared" si="157"/>
        <v>CF3F</v>
      </c>
      <c r="I652" s="101" t="str">
        <f t="shared" si="158"/>
        <v>CF7F</v>
      </c>
      <c r="J652" s="164"/>
      <c r="K652" s="164"/>
      <c r="L652" s="164"/>
      <c r="M652" s="164"/>
      <c r="N652" s="103" t="s">
        <v>41</v>
      </c>
      <c r="O652" s="105">
        <v>1</v>
      </c>
      <c r="P652" s="104">
        <f t="shared" si="155"/>
        <v>1685.63</v>
      </c>
      <c r="Q652" s="166"/>
      <c r="R652" s="168"/>
      <c r="W652" s="54" t="str">
        <f t="shared" si="156"/>
        <v>mkckdvol -dev IBM.2107-75KYB61 -extpool P1 -cap 32760 -eam rotateexts -sam ese -name ckd_KYB61_#h CF3F-CF7F</v>
      </c>
    </row>
    <row r="653" spans="1:23" x14ac:dyDescent="0.2">
      <c r="A653" s="99" t="s">
        <v>15</v>
      </c>
      <c r="B653" s="99" t="s">
        <v>27</v>
      </c>
      <c r="C653" s="100" t="s">
        <v>28</v>
      </c>
      <c r="D653" s="101">
        <v>20</v>
      </c>
      <c r="E653" s="159"/>
      <c r="F653" s="161"/>
      <c r="G653" s="102" t="str">
        <f t="shared" si="150"/>
        <v>CF80-CF93</v>
      </c>
      <c r="H653" s="101" t="str">
        <f t="shared" si="157"/>
        <v>CF80</v>
      </c>
      <c r="I653" s="101" t="str">
        <f t="shared" si="158"/>
        <v>CF93</v>
      </c>
      <c r="J653" s="164"/>
      <c r="K653" s="164"/>
      <c r="L653" s="164"/>
      <c r="M653" s="164"/>
      <c r="N653" s="103" t="s">
        <v>41</v>
      </c>
      <c r="O653" s="105">
        <v>1</v>
      </c>
      <c r="P653" s="104">
        <f t="shared" si="155"/>
        <v>52.86</v>
      </c>
      <c r="Q653" s="166"/>
      <c r="R653" s="168"/>
      <c r="W653" s="54" t="str">
        <f t="shared" si="156"/>
        <v>mkckdvol -dev IBM.2107-75KYB61 -extpool P1 -cap 3339 -eam rotateexts -sam ese -name ckd_KYB61_#h CF80-CF93</v>
      </c>
    </row>
    <row r="654" spans="1:23" x14ac:dyDescent="0.2">
      <c r="A654" s="99" t="s">
        <v>15</v>
      </c>
      <c r="B654" s="99" t="s">
        <v>23</v>
      </c>
      <c r="C654" s="100" t="s">
        <v>24</v>
      </c>
      <c r="D654" s="101">
        <v>39</v>
      </c>
      <c r="E654" s="159"/>
      <c r="F654" s="161"/>
      <c r="G654" s="102" t="str">
        <f t="shared" si="150"/>
        <v>CF94-CFBA</v>
      </c>
      <c r="H654" s="101" t="str">
        <f t="shared" si="157"/>
        <v>CF94</v>
      </c>
      <c r="I654" s="101" t="str">
        <f t="shared" si="158"/>
        <v>CFBA</v>
      </c>
      <c r="J654" s="164"/>
      <c r="K654" s="164"/>
      <c r="L654" s="164"/>
      <c r="M654" s="164"/>
      <c r="N654" s="103" t="s">
        <v>41</v>
      </c>
      <c r="O654" s="105">
        <v>1</v>
      </c>
      <c r="P654" s="104">
        <f t="shared" si="155"/>
        <v>2022.76</v>
      </c>
      <c r="Q654" s="166"/>
      <c r="R654" s="168"/>
      <c r="W654" s="54" t="str">
        <f t="shared" si="156"/>
        <v>mkckdvol -dev IBM.2107-75KYB61 -extpool P1 -cap 65520 -eam rotateexts -sam ese -name ckd_KYB61_#h CF94-CFBA</v>
      </c>
    </row>
    <row r="655" spans="1:23" x14ac:dyDescent="0.2">
      <c r="A655" s="99" t="s">
        <v>15</v>
      </c>
      <c r="B655" s="99" t="s">
        <v>29</v>
      </c>
      <c r="C655" s="100" t="s">
        <v>30</v>
      </c>
      <c r="D655" s="101">
        <v>3</v>
      </c>
      <c r="E655" s="159"/>
      <c r="F655" s="161"/>
      <c r="G655" s="102" t="str">
        <f t="shared" si="150"/>
        <v>CFBB-CFBD</v>
      </c>
      <c r="H655" s="101" t="str">
        <f t="shared" si="157"/>
        <v>CFBB</v>
      </c>
      <c r="I655" s="101" t="str">
        <f t="shared" si="158"/>
        <v>CFBD</v>
      </c>
      <c r="J655" s="164"/>
      <c r="K655" s="164"/>
      <c r="L655" s="164"/>
      <c r="M655" s="164"/>
      <c r="N655" s="103" t="s">
        <v>41</v>
      </c>
      <c r="O655" s="105">
        <v>1</v>
      </c>
      <c r="P655" s="104">
        <f t="shared" si="155"/>
        <v>623.78</v>
      </c>
      <c r="Q655" s="166"/>
      <c r="R655" s="168"/>
      <c r="W655" s="54" t="str">
        <f t="shared" si="156"/>
        <v>mkckdvol -dev IBM.2107-75KYB61 -extpool P1 -cap 262668 -eam rotateexts -sam ese -name ckd_KYB61_#h CFBB-CFBD</v>
      </c>
    </row>
    <row r="656" spans="1:23" x14ac:dyDescent="0.2">
      <c r="A656" s="99" t="s">
        <v>15</v>
      </c>
      <c r="B656" s="99" t="s">
        <v>23</v>
      </c>
      <c r="C656" s="100" t="s">
        <v>24</v>
      </c>
      <c r="D656" s="101">
        <v>15</v>
      </c>
      <c r="E656" s="159"/>
      <c r="F656" s="161"/>
      <c r="G656" s="102" t="str">
        <f t="shared" si="150"/>
        <v>CFBE-CFCC</v>
      </c>
      <c r="H656" s="101" t="str">
        <f t="shared" si="157"/>
        <v>CFBE</v>
      </c>
      <c r="I656" s="101" t="str">
        <f t="shared" si="158"/>
        <v>CFCC</v>
      </c>
      <c r="J656" s="164"/>
      <c r="K656" s="164"/>
      <c r="L656" s="164"/>
      <c r="M656" s="164"/>
      <c r="N656" s="103" t="s">
        <v>41</v>
      </c>
      <c r="O656" s="105">
        <v>1</v>
      </c>
      <c r="P656" s="104">
        <f t="shared" si="155"/>
        <v>777.98</v>
      </c>
      <c r="Q656" s="166"/>
      <c r="R656" s="168"/>
      <c r="W656" s="54" t="str">
        <f t="shared" si="156"/>
        <v>mkckdvol -dev IBM.2107-75KYB61 -extpool P1 -cap 65520 -eam rotateexts -sam ese -name ckd_KYB61_#h CFBE-CFCC</v>
      </c>
    </row>
    <row r="657" spans="1:23" x14ac:dyDescent="0.2">
      <c r="A657" s="99" t="s">
        <v>15</v>
      </c>
      <c r="B657" s="99" t="s">
        <v>29</v>
      </c>
      <c r="C657" s="100" t="s">
        <v>30</v>
      </c>
      <c r="D657" s="101">
        <v>3</v>
      </c>
      <c r="E657" s="159"/>
      <c r="F657" s="161"/>
      <c r="G657" s="102" t="str">
        <f t="shared" si="150"/>
        <v>CFCD-CFCF</v>
      </c>
      <c r="H657" s="101" t="str">
        <f t="shared" si="157"/>
        <v>CFCD</v>
      </c>
      <c r="I657" s="101" t="str">
        <f t="shared" si="158"/>
        <v>CFCF</v>
      </c>
      <c r="J657" s="164"/>
      <c r="K657" s="164"/>
      <c r="L657" s="164"/>
      <c r="M657" s="164"/>
      <c r="N657" s="103" t="s">
        <v>41</v>
      </c>
      <c r="O657" s="105">
        <v>1</v>
      </c>
      <c r="P657" s="104">
        <f t="shared" si="155"/>
        <v>623.78</v>
      </c>
      <c r="Q657" s="166"/>
      <c r="R657" s="168"/>
      <c r="W657" s="54" t="str">
        <f t="shared" si="156"/>
        <v>mkckdvol -dev IBM.2107-75KYB61 -extpool P1 -cap 262668 -eam rotateexts -sam ese -name ckd_KYB61_#h CFCD-CFCF</v>
      </c>
    </row>
    <row r="658" spans="1:23" s="25" customFormat="1" ht="12.75" customHeight="1" x14ac:dyDescent="0.2">
      <c r="A658" s="26" t="s">
        <v>15</v>
      </c>
      <c r="B658" s="26" t="s">
        <v>23</v>
      </c>
      <c r="C658" s="27" t="s">
        <v>24</v>
      </c>
      <c r="D658" s="28">
        <v>14</v>
      </c>
      <c r="E658" s="124"/>
      <c r="F658" s="30"/>
      <c r="G658" s="31" t="str">
        <f t="shared" si="150"/>
        <v>CFD0-CFDD</v>
      </c>
      <c r="H658" s="32" t="str">
        <f t="shared" si="157"/>
        <v>CFD0</v>
      </c>
      <c r="I658" s="32" t="str">
        <f t="shared" si="158"/>
        <v>CFDD</v>
      </c>
      <c r="J658" s="31"/>
      <c r="K658" s="33"/>
      <c r="L658" s="34"/>
      <c r="M658" s="33"/>
      <c r="N658" s="31" t="s">
        <v>41</v>
      </c>
      <c r="O658" s="35">
        <v>1</v>
      </c>
      <c r="P658" s="36">
        <f t="shared" si="155"/>
        <v>726.12</v>
      </c>
      <c r="Q658" s="37"/>
      <c r="R658" s="38"/>
      <c r="W658" s="25" t="str">
        <f t="shared" si="156"/>
        <v>mkckdvol -dev IBM.2107-75KYB61 -extpool P1 -cap 65520 -eam rotateexts -sam ese -name ckd_KYB61_#h CFD0-CFDD</v>
      </c>
    </row>
    <row r="659" spans="1:23" x14ac:dyDescent="0.2">
      <c r="A659" s="99" t="s">
        <v>15</v>
      </c>
      <c r="B659" s="99" t="s">
        <v>16</v>
      </c>
      <c r="C659" s="100" t="s">
        <v>17</v>
      </c>
      <c r="D659" s="101">
        <v>1</v>
      </c>
      <c r="E659" s="132">
        <v>222</v>
      </c>
      <c r="F659" s="160" t="str">
        <f>DEC2HEX(HEX2DEC(F649)+1)</f>
        <v>D0</v>
      </c>
      <c r="G659" s="102" t="str">
        <f t="shared" si="150"/>
        <v>D000-D000</v>
      </c>
      <c r="H659" s="101" t="str">
        <f>DEC2HEX(HEX2DEC(H649)+256)</f>
        <v>D000</v>
      </c>
      <c r="I659" s="101" t="str">
        <f>DEC2HEX(HEX2DEC(I649)+256)</f>
        <v>D000</v>
      </c>
      <c r="J659" s="162" t="str">
        <f>DEC2HEX(HEX2DEC(J649)+256)</f>
        <v>D0E0</v>
      </c>
      <c r="K659" s="162" t="str">
        <f>DEC2HEX(HEX2DEC(K649)+256)</f>
        <v>D0FF</v>
      </c>
      <c r="L659" s="162">
        <f>(HEX2DEC(K659)-HEX2DEC(J659))+1</f>
        <v>32</v>
      </c>
      <c r="M659" s="162" t="str">
        <f>DEC2HEX(HEX2DEC(M649)+256)</f>
        <v>D00E</v>
      </c>
      <c r="N659" s="103" t="s">
        <v>41</v>
      </c>
      <c r="O659" s="102" t="s">
        <v>22</v>
      </c>
      <c r="P659" s="104">
        <f t="shared" si="155"/>
        <v>0.88</v>
      </c>
      <c r="Q659" s="165">
        <f>SUM(P659:P667)</f>
        <v>7749.35</v>
      </c>
      <c r="R659" s="167" t="s">
        <v>136</v>
      </c>
      <c r="W659" s="54" t="str">
        <f t="shared" si="156"/>
        <v>mkckdvol -dev IBM.2107-75KYB61 -extpool P0 -cap 1113 -eam rotateexts -sam ese -name ckd_KYB61_#h D000-D000</v>
      </c>
    </row>
    <row r="660" spans="1:23" x14ac:dyDescent="0.2">
      <c r="A660" s="99" t="s">
        <v>15</v>
      </c>
      <c r="B660" s="99" t="s">
        <v>18</v>
      </c>
      <c r="C660" s="100" t="s">
        <v>19</v>
      </c>
      <c r="D660" s="101">
        <v>25</v>
      </c>
      <c r="E660" s="159"/>
      <c r="F660" s="161"/>
      <c r="G660" s="102" t="str">
        <f t="shared" si="150"/>
        <v>D001-D019</v>
      </c>
      <c r="H660" s="101" t="str">
        <f t="shared" ref="H660:H668" si="159">DEC2HEX(HEX2DEC(I659)+1)</f>
        <v>D001</v>
      </c>
      <c r="I660" s="101" t="str">
        <f t="shared" ref="I660:I668" si="160">DEC2HEX(HEX2DEC(H660)+D660-1)</f>
        <v>D019</v>
      </c>
      <c r="J660" s="164"/>
      <c r="K660" s="164"/>
      <c r="L660" s="164"/>
      <c r="M660" s="164"/>
      <c r="N660" s="103" t="s">
        <v>41</v>
      </c>
      <c r="O660" s="105">
        <v>0</v>
      </c>
      <c r="P660" s="104">
        <f t="shared" si="155"/>
        <v>198.24</v>
      </c>
      <c r="Q660" s="166"/>
      <c r="R660" s="168"/>
      <c r="W660" s="54" t="str">
        <f t="shared" si="156"/>
        <v>mkckdvol -dev IBM.2107-75KYB61 -extpool P0 -cap 10017 -eam rotateexts -sam ese -name ckd_KYB61_#h D001-D019</v>
      </c>
    </row>
    <row r="661" spans="1:23" x14ac:dyDescent="0.2">
      <c r="A661" s="99" t="s">
        <v>15</v>
      </c>
      <c r="B661" s="99" t="s">
        <v>23</v>
      </c>
      <c r="C661" s="100" t="s">
        <v>24</v>
      </c>
      <c r="D661" s="101">
        <v>37</v>
      </c>
      <c r="E661" s="159"/>
      <c r="F661" s="161"/>
      <c r="G661" s="102" t="str">
        <f t="shared" si="150"/>
        <v>D01A-D03E</v>
      </c>
      <c r="H661" s="101" t="str">
        <f t="shared" si="159"/>
        <v>D01A</v>
      </c>
      <c r="I661" s="101" t="str">
        <f t="shared" si="160"/>
        <v>D03E</v>
      </c>
      <c r="J661" s="164"/>
      <c r="K661" s="164"/>
      <c r="L661" s="164"/>
      <c r="M661" s="164"/>
      <c r="N661" s="103" t="s">
        <v>41</v>
      </c>
      <c r="O661" s="105">
        <v>0</v>
      </c>
      <c r="P661" s="104">
        <f t="shared" si="155"/>
        <v>1919.03</v>
      </c>
      <c r="Q661" s="166"/>
      <c r="R661" s="168"/>
      <c r="W661" s="54" t="str">
        <f t="shared" si="156"/>
        <v>mkckdvol -dev IBM.2107-75KYB61 -extpool P0 -cap 65520 -eam rotateexts -sam ese -name ckd_KYB61_#h D01A-D03E</v>
      </c>
    </row>
    <row r="662" spans="1:23" x14ac:dyDescent="0.2">
      <c r="A662" s="99" t="s">
        <v>15</v>
      </c>
      <c r="B662" s="99" t="s">
        <v>25</v>
      </c>
      <c r="C662" s="100" t="s">
        <v>26</v>
      </c>
      <c r="D662" s="101">
        <v>65</v>
      </c>
      <c r="E662" s="159"/>
      <c r="F662" s="161"/>
      <c r="G662" s="102" t="str">
        <f t="shared" si="150"/>
        <v>D03F-D07F</v>
      </c>
      <c r="H662" s="101" t="str">
        <f t="shared" si="159"/>
        <v>D03F</v>
      </c>
      <c r="I662" s="101" t="str">
        <f t="shared" si="160"/>
        <v>D07F</v>
      </c>
      <c r="J662" s="164"/>
      <c r="K662" s="164"/>
      <c r="L662" s="164"/>
      <c r="M662" s="164"/>
      <c r="N662" s="103" t="s">
        <v>41</v>
      </c>
      <c r="O662" s="105">
        <v>0</v>
      </c>
      <c r="P662" s="104">
        <f t="shared" si="155"/>
        <v>1685.63</v>
      </c>
      <c r="Q662" s="166"/>
      <c r="R662" s="168"/>
      <c r="W662" s="54" t="str">
        <f t="shared" si="156"/>
        <v>mkckdvol -dev IBM.2107-75KYB61 -extpool P0 -cap 32760 -eam rotateexts -sam ese -name ckd_KYB61_#h D03F-D07F</v>
      </c>
    </row>
    <row r="663" spans="1:23" x14ac:dyDescent="0.2">
      <c r="A663" s="99" t="s">
        <v>15</v>
      </c>
      <c r="B663" s="99" t="s">
        <v>27</v>
      </c>
      <c r="C663" s="100" t="s">
        <v>28</v>
      </c>
      <c r="D663" s="101">
        <v>20</v>
      </c>
      <c r="E663" s="159"/>
      <c r="F663" s="161"/>
      <c r="G663" s="102" t="str">
        <f t="shared" si="150"/>
        <v>D080-D093</v>
      </c>
      <c r="H663" s="101" t="str">
        <f t="shared" si="159"/>
        <v>D080</v>
      </c>
      <c r="I663" s="101" t="str">
        <f t="shared" si="160"/>
        <v>D093</v>
      </c>
      <c r="J663" s="164"/>
      <c r="K663" s="164"/>
      <c r="L663" s="164"/>
      <c r="M663" s="164"/>
      <c r="N663" s="103" t="s">
        <v>41</v>
      </c>
      <c r="O663" s="105">
        <v>0</v>
      </c>
      <c r="P663" s="104">
        <f t="shared" si="155"/>
        <v>52.86</v>
      </c>
      <c r="Q663" s="166"/>
      <c r="R663" s="168"/>
      <c r="W663" s="54" t="str">
        <f t="shared" si="156"/>
        <v>mkckdvol -dev IBM.2107-75KYB61 -extpool P0 -cap 3339 -eam rotateexts -sam ese -name ckd_KYB61_#h D080-D093</v>
      </c>
    </row>
    <row r="664" spans="1:23" x14ac:dyDescent="0.2">
      <c r="A664" s="99" t="s">
        <v>15</v>
      </c>
      <c r="B664" s="99" t="s">
        <v>23</v>
      </c>
      <c r="C664" s="100" t="s">
        <v>24</v>
      </c>
      <c r="D664" s="101">
        <v>39</v>
      </c>
      <c r="E664" s="159"/>
      <c r="F664" s="161"/>
      <c r="G664" s="102" t="str">
        <f t="shared" si="150"/>
        <v>D094-D0BA</v>
      </c>
      <c r="H664" s="101" t="str">
        <f t="shared" si="159"/>
        <v>D094</v>
      </c>
      <c r="I664" s="101" t="str">
        <f t="shared" si="160"/>
        <v>D0BA</v>
      </c>
      <c r="J664" s="164"/>
      <c r="K664" s="164"/>
      <c r="L664" s="164"/>
      <c r="M664" s="164"/>
      <c r="N664" s="103" t="s">
        <v>41</v>
      </c>
      <c r="O664" s="105">
        <v>0</v>
      </c>
      <c r="P664" s="104">
        <f t="shared" si="155"/>
        <v>2022.76</v>
      </c>
      <c r="Q664" s="166"/>
      <c r="R664" s="168"/>
      <c r="W664" s="54" t="str">
        <f t="shared" si="156"/>
        <v>mkckdvol -dev IBM.2107-75KYB61 -extpool P0 -cap 65520 -eam rotateexts -sam ese -name ckd_KYB61_#h D094-D0BA</v>
      </c>
    </row>
    <row r="665" spans="1:23" x14ac:dyDescent="0.2">
      <c r="A665" s="99" t="s">
        <v>15</v>
      </c>
      <c r="B665" s="99" t="s">
        <v>29</v>
      </c>
      <c r="C665" s="100" t="s">
        <v>30</v>
      </c>
      <c r="D665" s="101">
        <v>3</v>
      </c>
      <c r="E665" s="159"/>
      <c r="F665" s="161"/>
      <c r="G665" s="102" t="str">
        <f t="shared" si="150"/>
        <v>D0BB-D0BD</v>
      </c>
      <c r="H665" s="101" t="str">
        <f t="shared" si="159"/>
        <v>D0BB</v>
      </c>
      <c r="I665" s="101" t="str">
        <f t="shared" si="160"/>
        <v>D0BD</v>
      </c>
      <c r="J665" s="164"/>
      <c r="K665" s="164"/>
      <c r="L665" s="164"/>
      <c r="M665" s="164"/>
      <c r="N665" s="103" t="s">
        <v>41</v>
      </c>
      <c r="O665" s="105">
        <v>0</v>
      </c>
      <c r="P665" s="104">
        <f t="shared" si="155"/>
        <v>623.78</v>
      </c>
      <c r="Q665" s="166"/>
      <c r="R665" s="168"/>
      <c r="W665" s="54" t="str">
        <f t="shared" si="156"/>
        <v>mkckdvol -dev IBM.2107-75KYB61 -extpool P0 -cap 262668 -eam rotateexts -sam ese -name ckd_KYB61_#h D0BB-D0BD</v>
      </c>
    </row>
    <row r="666" spans="1:23" x14ac:dyDescent="0.2">
      <c r="A666" s="99" t="s">
        <v>15</v>
      </c>
      <c r="B666" s="99" t="s">
        <v>23</v>
      </c>
      <c r="C666" s="100" t="s">
        <v>24</v>
      </c>
      <c r="D666" s="101">
        <v>12</v>
      </c>
      <c r="E666" s="159"/>
      <c r="F666" s="161"/>
      <c r="G666" s="102" t="str">
        <f t="shared" si="150"/>
        <v>D0BE-D0C9</v>
      </c>
      <c r="H666" s="101" t="str">
        <f t="shared" si="159"/>
        <v>D0BE</v>
      </c>
      <c r="I666" s="101" t="str">
        <f t="shared" si="160"/>
        <v>D0C9</v>
      </c>
      <c r="J666" s="164"/>
      <c r="K666" s="164"/>
      <c r="L666" s="164"/>
      <c r="M666" s="164"/>
      <c r="N666" s="103" t="s">
        <v>41</v>
      </c>
      <c r="O666" s="105">
        <v>0</v>
      </c>
      <c r="P666" s="104">
        <f t="shared" si="155"/>
        <v>622.39</v>
      </c>
      <c r="Q666" s="166"/>
      <c r="R666" s="168"/>
      <c r="W666" s="54" t="str">
        <f t="shared" si="156"/>
        <v>mkckdvol -dev IBM.2107-75KYB61 -extpool P0 -cap 65520 -eam rotateexts -sam ese -name ckd_KYB61_#h D0BE-D0C9</v>
      </c>
    </row>
    <row r="667" spans="1:23" x14ac:dyDescent="0.2">
      <c r="A667" s="99" t="s">
        <v>15</v>
      </c>
      <c r="B667" s="99" t="s">
        <v>29</v>
      </c>
      <c r="C667" s="100" t="s">
        <v>30</v>
      </c>
      <c r="D667" s="101">
        <v>3</v>
      </c>
      <c r="E667" s="159"/>
      <c r="F667" s="161"/>
      <c r="G667" s="102" t="str">
        <f t="shared" si="150"/>
        <v>D0CA-D0CC</v>
      </c>
      <c r="H667" s="101" t="str">
        <f t="shared" si="159"/>
        <v>D0CA</v>
      </c>
      <c r="I667" s="101" t="str">
        <f t="shared" si="160"/>
        <v>D0CC</v>
      </c>
      <c r="J667" s="164"/>
      <c r="K667" s="164"/>
      <c r="L667" s="164"/>
      <c r="M667" s="164"/>
      <c r="N667" s="103" t="s">
        <v>41</v>
      </c>
      <c r="O667" s="105">
        <v>0</v>
      </c>
      <c r="P667" s="104">
        <f t="shared" si="155"/>
        <v>623.78</v>
      </c>
      <c r="Q667" s="166"/>
      <c r="R667" s="168"/>
      <c r="W667" s="54" t="str">
        <f t="shared" si="156"/>
        <v>mkckdvol -dev IBM.2107-75KYB61 -extpool P0 -cap 262668 -eam rotateexts -sam ese -name ckd_KYB61_#h D0CA-D0CC</v>
      </c>
    </row>
    <row r="668" spans="1:23" s="25" customFormat="1" ht="12.75" customHeight="1" x14ac:dyDescent="0.2">
      <c r="A668" s="26" t="s">
        <v>15</v>
      </c>
      <c r="B668" s="26" t="s">
        <v>23</v>
      </c>
      <c r="C668" s="27" t="s">
        <v>24</v>
      </c>
      <c r="D668" s="28">
        <v>17</v>
      </c>
      <c r="E668" s="124"/>
      <c r="F668" s="30"/>
      <c r="G668" s="31" t="str">
        <f t="shared" si="150"/>
        <v>D0CD-D0DD</v>
      </c>
      <c r="H668" s="32" t="str">
        <f t="shared" si="159"/>
        <v>D0CD</v>
      </c>
      <c r="I668" s="32" t="str">
        <f t="shared" si="160"/>
        <v>D0DD</v>
      </c>
      <c r="J668" s="31"/>
      <c r="K668" s="33"/>
      <c r="L668" s="34"/>
      <c r="M668" s="33"/>
      <c r="N668" s="31" t="s">
        <v>41</v>
      </c>
      <c r="O668" s="35">
        <v>0</v>
      </c>
      <c r="P668" s="36">
        <f t="shared" si="155"/>
        <v>881.72</v>
      </c>
      <c r="Q668" s="37"/>
      <c r="R668" s="38"/>
      <c r="W668" s="25" t="str">
        <f t="shared" si="156"/>
        <v>mkckdvol -dev IBM.2107-75KYB61 -extpool P0 -cap 65520 -eam rotateexts -sam ese -name ckd_KYB61_#h D0CD-D0DD</v>
      </c>
    </row>
    <row r="669" spans="1:23" x14ac:dyDescent="0.2">
      <c r="A669" s="99" t="s">
        <v>15</v>
      </c>
      <c r="B669" s="99" t="s">
        <v>16</v>
      </c>
      <c r="C669" s="100" t="s">
        <v>17</v>
      </c>
      <c r="D669" s="101">
        <v>1</v>
      </c>
      <c r="E669" s="132">
        <v>222</v>
      </c>
      <c r="F669" s="160" t="str">
        <f>DEC2HEX(HEX2DEC(F659)+1)</f>
        <v>D1</v>
      </c>
      <c r="G669" s="102" t="str">
        <f t="shared" si="150"/>
        <v>D100-D100</v>
      </c>
      <c r="H669" s="101" t="str">
        <f>DEC2HEX(HEX2DEC(H659)+256)</f>
        <v>D100</v>
      </c>
      <c r="I669" s="101" t="str">
        <f>DEC2HEX(HEX2DEC(I659)+256)</f>
        <v>D100</v>
      </c>
      <c r="J669" s="162" t="str">
        <f>DEC2HEX(HEX2DEC(J659)+256)</f>
        <v>D1E0</v>
      </c>
      <c r="K669" s="162" t="str">
        <f>DEC2HEX(HEX2DEC(K659)+256)</f>
        <v>D1FF</v>
      </c>
      <c r="L669" s="162">
        <f>(HEX2DEC(K669)-HEX2DEC(J669))+1</f>
        <v>32</v>
      </c>
      <c r="M669" s="162" t="str">
        <f>DEC2HEX(HEX2DEC(M659)+256)</f>
        <v>D10E</v>
      </c>
      <c r="N669" s="103" t="s">
        <v>41</v>
      </c>
      <c r="O669" s="102" t="s">
        <v>16</v>
      </c>
      <c r="P669" s="104">
        <f t="shared" si="155"/>
        <v>0.88</v>
      </c>
      <c r="Q669" s="165">
        <f>SUM(P669:P677)</f>
        <v>7749.35</v>
      </c>
      <c r="R669" s="167" t="s">
        <v>136</v>
      </c>
      <c r="W669" s="54" t="str">
        <f t="shared" si="156"/>
        <v>mkckdvol -dev IBM.2107-75KYB61 -extpool P1 -cap 1113 -eam rotateexts -sam ese -name ckd_KYB61_#h D100-D100</v>
      </c>
    </row>
    <row r="670" spans="1:23" x14ac:dyDescent="0.2">
      <c r="A670" s="99" t="s">
        <v>15</v>
      </c>
      <c r="B670" s="99" t="s">
        <v>18</v>
      </c>
      <c r="C670" s="100" t="s">
        <v>19</v>
      </c>
      <c r="D670" s="101">
        <v>25</v>
      </c>
      <c r="E670" s="159"/>
      <c r="F670" s="161"/>
      <c r="G670" s="102" t="str">
        <f t="shared" si="150"/>
        <v>D101-D119</v>
      </c>
      <c r="H670" s="101" t="str">
        <f t="shared" ref="H670:H678" si="161">DEC2HEX(HEX2DEC(I669)+1)</f>
        <v>D101</v>
      </c>
      <c r="I670" s="101" t="str">
        <f t="shared" ref="I670:I678" si="162">DEC2HEX(HEX2DEC(H670)+D670-1)</f>
        <v>D119</v>
      </c>
      <c r="J670" s="164"/>
      <c r="K670" s="164"/>
      <c r="L670" s="164"/>
      <c r="M670" s="164"/>
      <c r="N670" s="103" t="s">
        <v>41</v>
      </c>
      <c r="O670" s="105">
        <v>1</v>
      </c>
      <c r="P670" s="104">
        <f t="shared" si="155"/>
        <v>198.24</v>
      </c>
      <c r="Q670" s="166"/>
      <c r="R670" s="168"/>
      <c r="W670" s="54" t="str">
        <f t="shared" si="156"/>
        <v>mkckdvol -dev IBM.2107-75KYB61 -extpool P1 -cap 10017 -eam rotateexts -sam ese -name ckd_KYB61_#h D101-D119</v>
      </c>
    </row>
    <row r="671" spans="1:23" x14ac:dyDescent="0.2">
      <c r="A671" s="99" t="s">
        <v>15</v>
      </c>
      <c r="B671" s="99" t="s">
        <v>23</v>
      </c>
      <c r="C671" s="100" t="s">
        <v>24</v>
      </c>
      <c r="D671" s="101">
        <v>37</v>
      </c>
      <c r="E671" s="159"/>
      <c r="F671" s="161"/>
      <c r="G671" s="102" t="str">
        <f t="shared" si="150"/>
        <v>D11A-D13E</v>
      </c>
      <c r="H671" s="101" t="str">
        <f t="shared" si="161"/>
        <v>D11A</v>
      </c>
      <c r="I671" s="101" t="str">
        <f t="shared" si="162"/>
        <v>D13E</v>
      </c>
      <c r="J671" s="164"/>
      <c r="K671" s="164"/>
      <c r="L671" s="164"/>
      <c r="M671" s="164"/>
      <c r="N671" s="103" t="s">
        <v>41</v>
      </c>
      <c r="O671" s="105">
        <v>1</v>
      </c>
      <c r="P671" s="104">
        <f t="shared" si="155"/>
        <v>1919.03</v>
      </c>
      <c r="Q671" s="166"/>
      <c r="R671" s="168"/>
      <c r="W671" s="54" t="str">
        <f t="shared" si="156"/>
        <v>mkckdvol -dev IBM.2107-75KYB61 -extpool P1 -cap 65520 -eam rotateexts -sam ese -name ckd_KYB61_#h D11A-D13E</v>
      </c>
    </row>
    <row r="672" spans="1:23" x14ac:dyDescent="0.2">
      <c r="A672" s="99" t="s">
        <v>15</v>
      </c>
      <c r="B672" s="99" t="s">
        <v>25</v>
      </c>
      <c r="C672" s="100" t="s">
        <v>26</v>
      </c>
      <c r="D672" s="101">
        <v>65</v>
      </c>
      <c r="E672" s="159"/>
      <c r="F672" s="161"/>
      <c r="G672" s="102" t="str">
        <f t="shared" si="150"/>
        <v>D13F-D17F</v>
      </c>
      <c r="H672" s="101" t="str">
        <f t="shared" si="161"/>
        <v>D13F</v>
      </c>
      <c r="I672" s="101" t="str">
        <f t="shared" si="162"/>
        <v>D17F</v>
      </c>
      <c r="J672" s="164"/>
      <c r="K672" s="164"/>
      <c r="L672" s="164"/>
      <c r="M672" s="164"/>
      <c r="N672" s="103" t="s">
        <v>41</v>
      </c>
      <c r="O672" s="105">
        <v>1</v>
      </c>
      <c r="P672" s="104">
        <f t="shared" si="155"/>
        <v>1685.63</v>
      </c>
      <c r="Q672" s="166"/>
      <c r="R672" s="168"/>
      <c r="W672" s="54" t="str">
        <f t="shared" si="156"/>
        <v>mkckdvol -dev IBM.2107-75KYB61 -extpool P1 -cap 32760 -eam rotateexts -sam ese -name ckd_KYB61_#h D13F-D17F</v>
      </c>
    </row>
    <row r="673" spans="1:23" x14ac:dyDescent="0.2">
      <c r="A673" s="99" t="s">
        <v>15</v>
      </c>
      <c r="B673" s="99" t="s">
        <v>27</v>
      </c>
      <c r="C673" s="100" t="s">
        <v>28</v>
      </c>
      <c r="D673" s="101">
        <v>20</v>
      </c>
      <c r="E673" s="159"/>
      <c r="F673" s="161"/>
      <c r="G673" s="102" t="str">
        <f t="shared" si="150"/>
        <v>D180-D193</v>
      </c>
      <c r="H673" s="101" t="str">
        <f t="shared" si="161"/>
        <v>D180</v>
      </c>
      <c r="I673" s="101" t="str">
        <f t="shared" si="162"/>
        <v>D193</v>
      </c>
      <c r="J673" s="164"/>
      <c r="K673" s="164"/>
      <c r="L673" s="164"/>
      <c r="M673" s="164"/>
      <c r="N673" s="103" t="s">
        <v>41</v>
      </c>
      <c r="O673" s="105">
        <v>1</v>
      </c>
      <c r="P673" s="104">
        <f t="shared" si="155"/>
        <v>52.86</v>
      </c>
      <c r="Q673" s="166"/>
      <c r="R673" s="168"/>
      <c r="W673" s="54" t="str">
        <f t="shared" si="156"/>
        <v>mkckdvol -dev IBM.2107-75KYB61 -extpool P1 -cap 3339 -eam rotateexts -sam ese -name ckd_KYB61_#h D180-D193</v>
      </c>
    </row>
    <row r="674" spans="1:23" x14ac:dyDescent="0.2">
      <c r="A674" s="99" t="s">
        <v>15</v>
      </c>
      <c r="B674" s="99" t="s">
        <v>23</v>
      </c>
      <c r="C674" s="100" t="s">
        <v>24</v>
      </c>
      <c r="D674" s="101">
        <v>39</v>
      </c>
      <c r="E674" s="159"/>
      <c r="F674" s="161"/>
      <c r="G674" s="102" t="str">
        <f t="shared" si="150"/>
        <v>D194-D1BA</v>
      </c>
      <c r="H674" s="101" t="str">
        <f t="shared" si="161"/>
        <v>D194</v>
      </c>
      <c r="I674" s="101" t="str">
        <f t="shared" si="162"/>
        <v>D1BA</v>
      </c>
      <c r="J674" s="164"/>
      <c r="K674" s="164"/>
      <c r="L674" s="164"/>
      <c r="M674" s="164"/>
      <c r="N674" s="103" t="s">
        <v>41</v>
      </c>
      <c r="O674" s="105">
        <v>1</v>
      </c>
      <c r="P674" s="104">
        <f t="shared" si="155"/>
        <v>2022.76</v>
      </c>
      <c r="Q674" s="166"/>
      <c r="R674" s="168"/>
      <c r="W674" s="54" t="str">
        <f t="shared" si="156"/>
        <v>mkckdvol -dev IBM.2107-75KYB61 -extpool P1 -cap 65520 -eam rotateexts -sam ese -name ckd_KYB61_#h D194-D1BA</v>
      </c>
    </row>
    <row r="675" spans="1:23" x14ac:dyDescent="0.2">
      <c r="A675" s="99" t="s">
        <v>15</v>
      </c>
      <c r="B675" s="99" t="s">
        <v>29</v>
      </c>
      <c r="C675" s="100" t="s">
        <v>30</v>
      </c>
      <c r="D675" s="101">
        <v>3</v>
      </c>
      <c r="E675" s="159"/>
      <c r="F675" s="161"/>
      <c r="G675" s="102" t="str">
        <f t="shared" si="150"/>
        <v>D1BB-D1BD</v>
      </c>
      <c r="H675" s="101" t="str">
        <f t="shared" si="161"/>
        <v>D1BB</v>
      </c>
      <c r="I675" s="101" t="str">
        <f t="shared" si="162"/>
        <v>D1BD</v>
      </c>
      <c r="J675" s="164"/>
      <c r="K675" s="164"/>
      <c r="L675" s="164"/>
      <c r="M675" s="164"/>
      <c r="N675" s="103" t="s">
        <v>41</v>
      </c>
      <c r="O675" s="105">
        <v>1</v>
      </c>
      <c r="P675" s="104">
        <f t="shared" si="155"/>
        <v>623.78</v>
      </c>
      <c r="Q675" s="166"/>
      <c r="R675" s="168"/>
      <c r="W675" s="54" t="str">
        <f t="shared" si="156"/>
        <v>mkckdvol -dev IBM.2107-75KYB61 -extpool P1 -cap 262668 -eam rotateexts -sam ese -name ckd_KYB61_#h D1BB-D1BD</v>
      </c>
    </row>
    <row r="676" spans="1:23" x14ac:dyDescent="0.2">
      <c r="A676" s="99" t="s">
        <v>15</v>
      </c>
      <c r="B676" s="99" t="s">
        <v>23</v>
      </c>
      <c r="C676" s="100" t="s">
        <v>24</v>
      </c>
      <c r="D676" s="101">
        <v>12</v>
      </c>
      <c r="E676" s="159"/>
      <c r="F676" s="161"/>
      <c r="G676" s="102" t="str">
        <f t="shared" si="150"/>
        <v>D1BE-D1C9</v>
      </c>
      <c r="H676" s="101" t="str">
        <f t="shared" si="161"/>
        <v>D1BE</v>
      </c>
      <c r="I676" s="101" t="str">
        <f t="shared" si="162"/>
        <v>D1C9</v>
      </c>
      <c r="J676" s="164"/>
      <c r="K676" s="164"/>
      <c r="L676" s="164"/>
      <c r="M676" s="164"/>
      <c r="N676" s="103" t="s">
        <v>41</v>
      </c>
      <c r="O676" s="105">
        <v>1</v>
      </c>
      <c r="P676" s="104">
        <f t="shared" si="155"/>
        <v>622.39</v>
      </c>
      <c r="Q676" s="166"/>
      <c r="R676" s="168"/>
      <c r="W676" s="54" t="str">
        <f t="shared" si="156"/>
        <v>mkckdvol -dev IBM.2107-75KYB61 -extpool P1 -cap 65520 -eam rotateexts -sam ese -name ckd_KYB61_#h D1BE-D1C9</v>
      </c>
    </row>
    <row r="677" spans="1:23" x14ac:dyDescent="0.2">
      <c r="A677" s="99" t="s">
        <v>15</v>
      </c>
      <c r="B677" s="99" t="s">
        <v>29</v>
      </c>
      <c r="C677" s="100" t="s">
        <v>30</v>
      </c>
      <c r="D677" s="101">
        <v>3</v>
      </c>
      <c r="E677" s="159"/>
      <c r="F677" s="161"/>
      <c r="G677" s="102" t="str">
        <f t="shared" si="150"/>
        <v>D1CA-D1CC</v>
      </c>
      <c r="H677" s="101" t="str">
        <f t="shared" si="161"/>
        <v>D1CA</v>
      </c>
      <c r="I677" s="101" t="str">
        <f t="shared" si="162"/>
        <v>D1CC</v>
      </c>
      <c r="J677" s="164"/>
      <c r="K677" s="164"/>
      <c r="L677" s="164"/>
      <c r="M677" s="164"/>
      <c r="N677" s="103" t="s">
        <v>41</v>
      </c>
      <c r="O677" s="105">
        <v>1</v>
      </c>
      <c r="P677" s="104">
        <f t="shared" si="155"/>
        <v>623.78</v>
      </c>
      <c r="Q677" s="166"/>
      <c r="R677" s="168"/>
      <c r="W677" s="54" t="str">
        <f t="shared" si="156"/>
        <v>mkckdvol -dev IBM.2107-75KYB61 -extpool P1 -cap 262668 -eam rotateexts -sam ese -name ckd_KYB61_#h D1CA-D1CC</v>
      </c>
    </row>
    <row r="678" spans="1:23" s="25" customFormat="1" ht="12.75" customHeight="1" x14ac:dyDescent="0.2">
      <c r="A678" s="26" t="s">
        <v>15</v>
      </c>
      <c r="B678" s="26" t="s">
        <v>23</v>
      </c>
      <c r="C678" s="27" t="s">
        <v>24</v>
      </c>
      <c r="D678" s="28">
        <v>17</v>
      </c>
      <c r="E678" s="124"/>
      <c r="F678" s="30"/>
      <c r="G678" s="31" t="str">
        <f t="shared" si="150"/>
        <v>D1CD-D1DD</v>
      </c>
      <c r="H678" s="32" t="str">
        <f t="shared" si="161"/>
        <v>D1CD</v>
      </c>
      <c r="I678" s="32" t="str">
        <f t="shared" si="162"/>
        <v>D1DD</v>
      </c>
      <c r="J678" s="31"/>
      <c r="K678" s="33"/>
      <c r="L678" s="34"/>
      <c r="M678" s="33"/>
      <c r="N678" s="31" t="s">
        <v>41</v>
      </c>
      <c r="O678" s="35">
        <v>1</v>
      </c>
      <c r="P678" s="36">
        <f t="shared" si="155"/>
        <v>881.72</v>
      </c>
      <c r="Q678" s="37"/>
      <c r="R678" s="38"/>
      <c r="W678" s="25" t="str">
        <f t="shared" si="156"/>
        <v>mkckdvol -dev IBM.2107-75KYB61 -extpool P1 -cap 65520 -eam rotateexts -sam ese -name ckd_KYB61_#h D1CD-D1DD</v>
      </c>
    </row>
    <row r="679" spans="1:23" x14ac:dyDescent="0.2">
      <c r="A679" s="99" t="s">
        <v>15</v>
      </c>
      <c r="B679" s="99" t="s">
        <v>16</v>
      </c>
      <c r="C679" s="100" t="s">
        <v>17</v>
      </c>
      <c r="D679" s="101">
        <v>1</v>
      </c>
      <c r="E679" s="132">
        <v>222</v>
      </c>
      <c r="F679" s="160" t="str">
        <f>DEC2HEX(HEX2DEC(F669)+1)</f>
        <v>D2</v>
      </c>
      <c r="G679" s="102" t="str">
        <f t="shared" si="150"/>
        <v>D200-D200</v>
      </c>
      <c r="H679" s="101" t="str">
        <f>DEC2HEX(HEX2DEC(H669)+256)</f>
        <v>D200</v>
      </c>
      <c r="I679" s="101" t="str">
        <f>DEC2HEX(HEX2DEC(I669)+256)</f>
        <v>D200</v>
      </c>
      <c r="J679" s="162" t="str">
        <f>DEC2HEX(HEX2DEC(J669)+256)</f>
        <v>D2E0</v>
      </c>
      <c r="K679" s="162" t="str">
        <f>DEC2HEX(HEX2DEC(K669)+256)</f>
        <v>D2FF</v>
      </c>
      <c r="L679" s="162">
        <f>(HEX2DEC(K679)-HEX2DEC(J679))+1</f>
        <v>32</v>
      </c>
      <c r="M679" s="162" t="str">
        <f>DEC2HEX(HEX2DEC(M669)+256)</f>
        <v>D20E</v>
      </c>
      <c r="N679" s="103" t="s">
        <v>41</v>
      </c>
      <c r="O679" s="102" t="s">
        <v>22</v>
      </c>
      <c r="P679" s="104">
        <f t="shared" si="155"/>
        <v>0.88</v>
      </c>
      <c r="Q679" s="165">
        <f>SUM(P679:P687)</f>
        <v>7749.35</v>
      </c>
      <c r="R679" s="167" t="s">
        <v>136</v>
      </c>
      <c r="W679" s="54" t="str">
        <f t="shared" si="156"/>
        <v>mkckdvol -dev IBM.2107-75KYB61 -extpool P0 -cap 1113 -eam rotateexts -sam ese -name ckd_KYB61_#h D200-D200</v>
      </c>
    </row>
    <row r="680" spans="1:23" x14ac:dyDescent="0.2">
      <c r="A680" s="99" t="s">
        <v>15</v>
      </c>
      <c r="B680" s="99" t="s">
        <v>18</v>
      </c>
      <c r="C680" s="100" t="s">
        <v>19</v>
      </c>
      <c r="D680" s="101">
        <v>25</v>
      </c>
      <c r="E680" s="159"/>
      <c r="F680" s="161"/>
      <c r="G680" s="102" t="str">
        <f t="shared" si="150"/>
        <v>D201-D219</v>
      </c>
      <c r="H680" s="101" t="str">
        <f t="shared" ref="H680:H688" si="163">DEC2HEX(HEX2DEC(I679)+1)</f>
        <v>D201</v>
      </c>
      <c r="I680" s="101" t="str">
        <f t="shared" ref="I680:I688" si="164">DEC2HEX(HEX2DEC(H680)+D680-1)</f>
        <v>D219</v>
      </c>
      <c r="J680" s="164"/>
      <c r="K680" s="164"/>
      <c r="L680" s="164"/>
      <c r="M680" s="164"/>
      <c r="N680" s="103" t="s">
        <v>41</v>
      </c>
      <c r="O680" s="105">
        <v>0</v>
      </c>
      <c r="P680" s="104">
        <f t="shared" si="155"/>
        <v>198.24</v>
      </c>
      <c r="Q680" s="166"/>
      <c r="R680" s="168"/>
      <c r="W680" s="54" t="str">
        <f t="shared" si="156"/>
        <v>mkckdvol -dev IBM.2107-75KYB61 -extpool P0 -cap 10017 -eam rotateexts -sam ese -name ckd_KYB61_#h D201-D219</v>
      </c>
    </row>
    <row r="681" spans="1:23" x14ac:dyDescent="0.2">
      <c r="A681" s="99" t="s">
        <v>15</v>
      </c>
      <c r="B681" s="99" t="s">
        <v>23</v>
      </c>
      <c r="C681" s="100" t="s">
        <v>24</v>
      </c>
      <c r="D681" s="101">
        <v>37</v>
      </c>
      <c r="E681" s="159"/>
      <c r="F681" s="161"/>
      <c r="G681" s="102" t="str">
        <f t="shared" si="150"/>
        <v>D21A-D23E</v>
      </c>
      <c r="H681" s="101" t="str">
        <f t="shared" si="163"/>
        <v>D21A</v>
      </c>
      <c r="I681" s="101" t="str">
        <f t="shared" si="164"/>
        <v>D23E</v>
      </c>
      <c r="J681" s="164"/>
      <c r="K681" s="164"/>
      <c r="L681" s="164"/>
      <c r="M681" s="164"/>
      <c r="N681" s="103" t="s">
        <v>41</v>
      </c>
      <c r="O681" s="105">
        <v>0</v>
      </c>
      <c r="P681" s="104">
        <f t="shared" si="155"/>
        <v>1919.03</v>
      </c>
      <c r="Q681" s="166"/>
      <c r="R681" s="168"/>
      <c r="W681" s="54" t="str">
        <f t="shared" si="156"/>
        <v>mkckdvol -dev IBM.2107-75KYB61 -extpool P0 -cap 65520 -eam rotateexts -sam ese -name ckd_KYB61_#h D21A-D23E</v>
      </c>
    </row>
    <row r="682" spans="1:23" x14ac:dyDescent="0.2">
      <c r="A682" s="99" t="s">
        <v>15</v>
      </c>
      <c r="B682" s="99" t="s">
        <v>25</v>
      </c>
      <c r="C682" s="100" t="s">
        <v>26</v>
      </c>
      <c r="D682" s="101">
        <v>65</v>
      </c>
      <c r="E682" s="159"/>
      <c r="F682" s="161"/>
      <c r="G682" s="102" t="str">
        <f t="shared" si="150"/>
        <v>D23F-D27F</v>
      </c>
      <c r="H682" s="101" t="str">
        <f t="shared" si="163"/>
        <v>D23F</v>
      </c>
      <c r="I682" s="101" t="str">
        <f t="shared" si="164"/>
        <v>D27F</v>
      </c>
      <c r="J682" s="164"/>
      <c r="K682" s="164"/>
      <c r="L682" s="164"/>
      <c r="M682" s="164"/>
      <c r="N682" s="103" t="s">
        <v>41</v>
      </c>
      <c r="O682" s="105">
        <v>0</v>
      </c>
      <c r="P682" s="104">
        <f t="shared" si="155"/>
        <v>1685.63</v>
      </c>
      <c r="Q682" s="166"/>
      <c r="R682" s="168"/>
      <c r="W682" s="54" t="str">
        <f t="shared" si="156"/>
        <v>mkckdvol -dev IBM.2107-75KYB61 -extpool P0 -cap 32760 -eam rotateexts -sam ese -name ckd_KYB61_#h D23F-D27F</v>
      </c>
    </row>
    <row r="683" spans="1:23" x14ac:dyDescent="0.2">
      <c r="A683" s="99" t="s">
        <v>15</v>
      </c>
      <c r="B683" s="99" t="s">
        <v>27</v>
      </c>
      <c r="C683" s="100" t="s">
        <v>28</v>
      </c>
      <c r="D683" s="101">
        <v>20</v>
      </c>
      <c r="E683" s="159"/>
      <c r="F683" s="161"/>
      <c r="G683" s="102" t="str">
        <f t="shared" si="150"/>
        <v>D280-D293</v>
      </c>
      <c r="H683" s="101" t="str">
        <f t="shared" si="163"/>
        <v>D280</v>
      </c>
      <c r="I683" s="101" t="str">
        <f t="shared" si="164"/>
        <v>D293</v>
      </c>
      <c r="J683" s="164"/>
      <c r="K683" s="164"/>
      <c r="L683" s="164"/>
      <c r="M683" s="164"/>
      <c r="N683" s="103" t="s">
        <v>41</v>
      </c>
      <c r="O683" s="105">
        <v>0</v>
      </c>
      <c r="P683" s="104">
        <f t="shared" si="155"/>
        <v>52.86</v>
      </c>
      <c r="Q683" s="166"/>
      <c r="R683" s="168"/>
      <c r="W683" s="54" t="str">
        <f t="shared" si="156"/>
        <v>mkckdvol -dev IBM.2107-75KYB61 -extpool P0 -cap 3339 -eam rotateexts -sam ese -name ckd_KYB61_#h D280-D293</v>
      </c>
    </row>
    <row r="684" spans="1:23" x14ac:dyDescent="0.2">
      <c r="A684" s="99" t="s">
        <v>15</v>
      </c>
      <c r="B684" s="99" t="s">
        <v>23</v>
      </c>
      <c r="C684" s="100" t="s">
        <v>24</v>
      </c>
      <c r="D684" s="101">
        <v>39</v>
      </c>
      <c r="E684" s="159"/>
      <c r="F684" s="161"/>
      <c r="G684" s="102" t="str">
        <f t="shared" si="150"/>
        <v>D294-D2BA</v>
      </c>
      <c r="H684" s="101" t="str">
        <f t="shared" si="163"/>
        <v>D294</v>
      </c>
      <c r="I684" s="101" t="str">
        <f t="shared" si="164"/>
        <v>D2BA</v>
      </c>
      <c r="J684" s="164"/>
      <c r="K684" s="164"/>
      <c r="L684" s="164"/>
      <c r="M684" s="164"/>
      <c r="N684" s="103" t="s">
        <v>41</v>
      </c>
      <c r="O684" s="105">
        <v>0</v>
      </c>
      <c r="P684" s="104">
        <f t="shared" si="155"/>
        <v>2022.76</v>
      </c>
      <c r="Q684" s="166"/>
      <c r="R684" s="168"/>
      <c r="W684" s="54" t="str">
        <f t="shared" si="156"/>
        <v>mkckdvol -dev IBM.2107-75KYB61 -extpool P0 -cap 65520 -eam rotateexts -sam ese -name ckd_KYB61_#h D294-D2BA</v>
      </c>
    </row>
    <row r="685" spans="1:23" x14ac:dyDescent="0.2">
      <c r="A685" s="99" t="s">
        <v>15</v>
      </c>
      <c r="B685" s="99" t="s">
        <v>29</v>
      </c>
      <c r="C685" s="100" t="s">
        <v>30</v>
      </c>
      <c r="D685" s="101">
        <v>3</v>
      </c>
      <c r="E685" s="159"/>
      <c r="F685" s="161"/>
      <c r="G685" s="102" t="str">
        <f t="shared" si="150"/>
        <v>D2BB-D2BD</v>
      </c>
      <c r="H685" s="101" t="str">
        <f t="shared" si="163"/>
        <v>D2BB</v>
      </c>
      <c r="I685" s="101" t="str">
        <f t="shared" si="164"/>
        <v>D2BD</v>
      </c>
      <c r="J685" s="164"/>
      <c r="K685" s="164"/>
      <c r="L685" s="164"/>
      <c r="M685" s="164"/>
      <c r="N685" s="103" t="s">
        <v>41</v>
      </c>
      <c r="O685" s="105">
        <v>0</v>
      </c>
      <c r="P685" s="104">
        <f t="shared" si="155"/>
        <v>623.78</v>
      </c>
      <c r="Q685" s="166"/>
      <c r="R685" s="168"/>
      <c r="W685" s="54" t="str">
        <f t="shared" si="156"/>
        <v>mkckdvol -dev IBM.2107-75KYB61 -extpool P0 -cap 262668 -eam rotateexts -sam ese -name ckd_KYB61_#h D2BB-D2BD</v>
      </c>
    </row>
    <row r="686" spans="1:23" x14ac:dyDescent="0.2">
      <c r="A686" s="99" t="s">
        <v>15</v>
      </c>
      <c r="B686" s="99" t="s">
        <v>23</v>
      </c>
      <c r="C686" s="100" t="s">
        <v>24</v>
      </c>
      <c r="D686" s="101">
        <v>12</v>
      </c>
      <c r="E686" s="159"/>
      <c r="F686" s="161"/>
      <c r="G686" s="102" t="str">
        <f t="shared" si="150"/>
        <v>D2BE-D2C9</v>
      </c>
      <c r="H686" s="101" t="str">
        <f t="shared" si="163"/>
        <v>D2BE</v>
      </c>
      <c r="I686" s="101" t="str">
        <f t="shared" si="164"/>
        <v>D2C9</v>
      </c>
      <c r="J686" s="164"/>
      <c r="K686" s="164"/>
      <c r="L686" s="164"/>
      <c r="M686" s="164"/>
      <c r="N686" s="103" t="s">
        <v>41</v>
      </c>
      <c r="O686" s="105">
        <v>0</v>
      </c>
      <c r="P686" s="104">
        <f t="shared" si="155"/>
        <v>622.39</v>
      </c>
      <c r="Q686" s="166"/>
      <c r="R686" s="168"/>
      <c r="W686" s="54" t="str">
        <f t="shared" si="156"/>
        <v>mkckdvol -dev IBM.2107-75KYB61 -extpool P0 -cap 65520 -eam rotateexts -sam ese -name ckd_KYB61_#h D2BE-D2C9</v>
      </c>
    </row>
    <row r="687" spans="1:23" x14ac:dyDescent="0.2">
      <c r="A687" s="99" t="s">
        <v>15</v>
      </c>
      <c r="B687" s="99" t="s">
        <v>29</v>
      </c>
      <c r="C687" s="100" t="s">
        <v>30</v>
      </c>
      <c r="D687" s="101">
        <v>3</v>
      </c>
      <c r="E687" s="159"/>
      <c r="F687" s="161"/>
      <c r="G687" s="102" t="str">
        <f t="shared" si="150"/>
        <v>D2CA-D2CC</v>
      </c>
      <c r="H687" s="101" t="str">
        <f t="shared" si="163"/>
        <v>D2CA</v>
      </c>
      <c r="I687" s="101" t="str">
        <f t="shared" si="164"/>
        <v>D2CC</v>
      </c>
      <c r="J687" s="164"/>
      <c r="K687" s="164"/>
      <c r="L687" s="164"/>
      <c r="M687" s="164"/>
      <c r="N687" s="103" t="s">
        <v>41</v>
      </c>
      <c r="O687" s="105">
        <v>0</v>
      </c>
      <c r="P687" s="104">
        <f t="shared" si="155"/>
        <v>623.78</v>
      </c>
      <c r="Q687" s="166"/>
      <c r="R687" s="168"/>
      <c r="W687" s="54" t="str">
        <f t="shared" si="156"/>
        <v>mkckdvol -dev IBM.2107-75KYB61 -extpool P0 -cap 262668 -eam rotateexts -sam ese -name ckd_KYB61_#h D2CA-D2CC</v>
      </c>
    </row>
    <row r="688" spans="1:23" s="25" customFormat="1" ht="12.75" customHeight="1" x14ac:dyDescent="0.2">
      <c r="A688" s="26" t="s">
        <v>15</v>
      </c>
      <c r="B688" s="26" t="s">
        <v>23</v>
      </c>
      <c r="C688" s="27" t="s">
        <v>24</v>
      </c>
      <c r="D688" s="28">
        <v>17</v>
      </c>
      <c r="E688" s="124"/>
      <c r="F688" s="30"/>
      <c r="G688" s="31" t="str">
        <f t="shared" si="150"/>
        <v>D2CD-D2DD</v>
      </c>
      <c r="H688" s="32" t="str">
        <f t="shared" si="163"/>
        <v>D2CD</v>
      </c>
      <c r="I688" s="32" t="str">
        <f t="shared" si="164"/>
        <v>D2DD</v>
      </c>
      <c r="J688" s="31"/>
      <c r="K688" s="33"/>
      <c r="L688" s="34"/>
      <c r="M688" s="33"/>
      <c r="N688" s="31" t="s">
        <v>41</v>
      </c>
      <c r="O688" s="35">
        <v>0</v>
      </c>
      <c r="P688" s="36">
        <f t="shared" si="155"/>
        <v>881.72</v>
      </c>
      <c r="Q688" s="37"/>
      <c r="R688" s="38"/>
      <c r="W688" s="25" t="str">
        <f t="shared" si="156"/>
        <v>mkckdvol -dev IBM.2107-75KYB61 -extpool P0 -cap 65520 -eam rotateexts -sam ese -name ckd_KYB61_#h D2CD-D2DD</v>
      </c>
    </row>
    <row r="689" spans="1:23" x14ac:dyDescent="0.2">
      <c r="A689" s="99" t="s">
        <v>15</v>
      </c>
      <c r="B689" s="99" t="s">
        <v>16</v>
      </c>
      <c r="C689" s="100" t="s">
        <v>17</v>
      </c>
      <c r="D689" s="101">
        <v>1</v>
      </c>
      <c r="E689" s="132">
        <v>222</v>
      </c>
      <c r="F689" s="160" t="str">
        <f>DEC2HEX(HEX2DEC(F679)+1)</f>
        <v>D3</v>
      </c>
      <c r="G689" s="102" t="str">
        <f t="shared" si="150"/>
        <v>D300-D300</v>
      </c>
      <c r="H689" s="101" t="str">
        <f>DEC2HEX(HEX2DEC(H679)+256)</f>
        <v>D300</v>
      </c>
      <c r="I689" s="101" t="str">
        <f>DEC2HEX(HEX2DEC(I679)+256)</f>
        <v>D300</v>
      </c>
      <c r="J689" s="162" t="str">
        <f>DEC2HEX(HEX2DEC(J679)+256)</f>
        <v>D3E0</v>
      </c>
      <c r="K689" s="162" t="str">
        <f>DEC2HEX(HEX2DEC(K679)+256)</f>
        <v>D3FF</v>
      </c>
      <c r="L689" s="162">
        <f>(HEX2DEC(K689)-HEX2DEC(J689))+1</f>
        <v>32</v>
      </c>
      <c r="M689" s="162" t="str">
        <f>DEC2HEX(HEX2DEC(M679)+256)</f>
        <v>D30E</v>
      </c>
      <c r="N689" s="103" t="s">
        <v>41</v>
      </c>
      <c r="O689" s="102" t="s">
        <v>16</v>
      </c>
      <c r="P689" s="104">
        <f t="shared" si="155"/>
        <v>0.88</v>
      </c>
      <c r="Q689" s="165">
        <f>SUM(P689:P697)</f>
        <v>7749.35</v>
      </c>
      <c r="R689" s="167" t="s">
        <v>136</v>
      </c>
      <c r="W689" s="54" t="str">
        <f t="shared" si="156"/>
        <v>mkckdvol -dev IBM.2107-75KYB61 -extpool P1 -cap 1113 -eam rotateexts -sam ese -name ckd_KYB61_#h D300-D300</v>
      </c>
    </row>
    <row r="690" spans="1:23" x14ac:dyDescent="0.2">
      <c r="A690" s="99" t="s">
        <v>15</v>
      </c>
      <c r="B690" s="99" t="s">
        <v>18</v>
      </c>
      <c r="C690" s="100" t="s">
        <v>19</v>
      </c>
      <c r="D690" s="101">
        <v>25</v>
      </c>
      <c r="E690" s="159"/>
      <c r="F690" s="161"/>
      <c r="G690" s="102" t="str">
        <f t="shared" si="150"/>
        <v>D301-D319</v>
      </c>
      <c r="H690" s="101" t="str">
        <f t="shared" ref="H690:H698" si="165">DEC2HEX(HEX2DEC(I689)+1)</f>
        <v>D301</v>
      </c>
      <c r="I690" s="101" t="str">
        <f t="shared" ref="I690:I698" si="166">DEC2HEX(HEX2DEC(H690)+D690-1)</f>
        <v>D319</v>
      </c>
      <c r="J690" s="164"/>
      <c r="K690" s="164"/>
      <c r="L690" s="164"/>
      <c r="M690" s="164"/>
      <c r="N690" s="103" t="s">
        <v>41</v>
      </c>
      <c r="O690" s="105">
        <v>1</v>
      </c>
      <c r="P690" s="104">
        <f t="shared" si="155"/>
        <v>198.24</v>
      </c>
      <c r="Q690" s="166"/>
      <c r="R690" s="168"/>
      <c r="W690" s="54" t="str">
        <f t="shared" si="156"/>
        <v>mkckdvol -dev IBM.2107-75KYB61 -extpool P1 -cap 10017 -eam rotateexts -sam ese -name ckd_KYB61_#h D301-D319</v>
      </c>
    </row>
    <row r="691" spans="1:23" x14ac:dyDescent="0.2">
      <c r="A691" s="99" t="s">
        <v>15</v>
      </c>
      <c r="B691" s="99" t="s">
        <v>23</v>
      </c>
      <c r="C691" s="100" t="s">
        <v>24</v>
      </c>
      <c r="D691" s="101">
        <v>37</v>
      </c>
      <c r="E691" s="159"/>
      <c r="F691" s="161"/>
      <c r="G691" s="102" t="str">
        <f t="shared" ref="G691:G742" si="167">CONCATENATE(H691,"-",I691)</f>
        <v>D31A-D33E</v>
      </c>
      <c r="H691" s="101" t="str">
        <f t="shared" si="165"/>
        <v>D31A</v>
      </c>
      <c r="I691" s="101" t="str">
        <f t="shared" si="166"/>
        <v>D33E</v>
      </c>
      <c r="J691" s="164"/>
      <c r="K691" s="164"/>
      <c r="L691" s="164"/>
      <c r="M691" s="164"/>
      <c r="N691" s="103" t="s">
        <v>41</v>
      </c>
      <c r="O691" s="105">
        <v>1</v>
      </c>
      <c r="P691" s="104">
        <f t="shared" si="155"/>
        <v>1919.03</v>
      </c>
      <c r="Q691" s="166"/>
      <c r="R691" s="168"/>
      <c r="W691" s="54" t="str">
        <f t="shared" si="156"/>
        <v>mkckdvol -dev IBM.2107-75KYB61 -extpool P1 -cap 65520 -eam rotateexts -sam ese -name ckd_KYB61_#h D31A-D33E</v>
      </c>
    </row>
    <row r="692" spans="1:23" x14ac:dyDescent="0.2">
      <c r="A692" s="99" t="s">
        <v>15</v>
      </c>
      <c r="B692" s="99" t="s">
        <v>25</v>
      </c>
      <c r="C692" s="100" t="s">
        <v>26</v>
      </c>
      <c r="D692" s="101">
        <v>65</v>
      </c>
      <c r="E692" s="159"/>
      <c r="F692" s="161"/>
      <c r="G692" s="102" t="str">
        <f t="shared" si="167"/>
        <v>D33F-D37F</v>
      </c>
      <c r="H692" s="101" t="str">
        <f t="shared" si="165"/>
        <v>D33F</v>
      </c>
      <c r="I692" s="101" t="str">
        <f t="shared" si="166"/>
        <v>D37F</v>
      </c>
      <c r="J692" s="164"/>
      <c r="K692" s="164"/>
      <c r="L692" s="164"/>
      <c r="M692" s="164"/>
      <c r="N692" s="103" t="s">
        <v>41</v>
      </c>
      <c r="O692" s="105">
        <v>1</v>
      </c>
      <c r="P692" s="104">
        <f t="shared" si="155"/>
        <v>1685.63</v>
      </c>
      <c r="Q692" s="166"/>
      <c r="R692" s="168"/>
      <c r="W692" s="54" t="str">
        <f t="shared" si="156"/>
        <v>mkckdvol -dev IBM.2107-75KYB61 -extpool P1 -cap 32760 -eam rotateexts -sam ese -name ckd_KYB61_#h D33F-D37F</v>
      </c>
    </row>
    <row r="693" spans="1:23" x14ac:dyDescent="0.2">
      <c r="A693" s="99" t="s">
        <v>15</v>
      </c>
      <c r="B693" s="99" t="s">
        <v>27</v>
      </c>
      <c r="C693" s="100" t="s">
        <v>28</v>
      </c>
      <c r="D693" s="101">
        <v>20</v>
      </c>
      <c r="E693" s="159"/>
      <c r="F693" s="161"/>
      <c r="G693" s="102" t="str">
        <f t="shared" si="167"/>
        <v>D380-D393</v>
      </c>
      <c r="H693" s="101" t="str">
        <f t="shared" si="165"/>
        <v>D380</v>
      </c>
      <c r="I693" s="101" t="str">
        <f t="shared" si="166"/>
        <v>D393</v>
      </c>
      <c r="J693" s="164"/>
      <c r="K693" s="164"/>
      <c r="L693" s="164"/>
      <c r="M693" s="164"/>
      <c r="N693" s="103" t="s">
        <v>41</v>
      </c>
      <c r="O693" s="105">
        <v>1</v>
      </c>
      <c r="P693" s="104">
        <f t="shared" si="155"/>
        <v>52.86</v>
      </c>
      <c r="Q693" s="166"/>
      <c r="R693" s="168"/>
      <c r="W693" s="54" t="str">
        <f t="shared" si="156"/>
        <v>mkckdvol -dev IBM.2107-75KYB61 -extpool P1 -cap 3339 -eam rotateexts -sam ese -name ckd_KYB61_#h D380-D393</v>
      </c>
    </row>
    <row r="694" spans="1:23" x14ac:dyDescent="0.2">
      <c r="A694" s="99" t="s">
        <v>15</v>
      </c>
      <c r="B694" s="99" t="s">
        <v>23</v>
      </c>
      <c r="C694" s="100" t="s">
        <v>24</v>
      </c>
      <c r="D694" s="101">
        <v>39</v>
      </c>
      <c r="E694" s="159"/>
      <c r="F694" s="161"/>
      <c r="G694" s="102" t="str">
        <f t="shared" si="167"/>
        <v>D394-D3BA</v>
      </c>
      <c r="H694" s="101" t="str">
        <f t="shared" si="165"/>
        <v>D394</v>
      </c>
      <c r="I694" s="101" t="str">
        <f t="shared" si="166"/>
        <v>D3BA</v>
      </c>
      <c r="J694" s="164"/>
      <c r="K694" s="164"/>
      <c r="L694" s="164"/>
      <c r="M694" s="164"/>
      <c r="N694" s="103" t="s">
        <v>41</v>
      </c>
      <c r="O694" s="105">
        <v>1</v>
      </c>
      <c r="P694" s="104">
        <f t="shared" si="155"/>
        <v>2022.76</v>
      </c>
      <c r="Q694" s="166"/>
      <c r="R694" s="168"/>
      <c r="W694" s="54" t="str">
        <f t="shared" si="156"/>
        <v>mkckdvol -dev IBM.2107-75KYB61 -extpool P1 -cap 65520 -eam rotateexts -sam ese -name ckd_KYB61_#h D394-D3BA</v>
      </c>
    </row>
    <row r="695" spans="1:23" x14ac:dyDescent="0.2">
      <c r="A695" s="99" t="s">
        <v>15</v>
      </c>
      <c r="B695" s="99" t="s">
        <v>29</v>
      </c>
      <c r="C695" s="100" t="s">
        <v>30</v>
      </c>
      <c r="D695" s="101">
        <v>3</v>
      </c>
      <c r="E695" s="159"/>
      <c r="F695" s="161"/>
      <c r="G695" s="102" t="str">
        <f t="shared" si="167"/>
        <v>D3BB-D3BD</v>
      </c>
      <c r="H695" s="101" t="str">
        <f t="shared" si="165"/>
        <v>D3BB</v>
      </c>
      <c r="I695" s="101" t="str">
        <f t="shared" si="166"/>
        <v>D3BD</v>
      </c>
      <c r="J695" s="164"/>
      <c r="K695" s="164"/>
      <c r="L695" s="164"/>
      <c r="M695" s="164"/>
      <c r="N695" s="103" t="s">
        <v>41</v>
      </c>
      <c r="O695" s="105">
        <v>1</v>
      </c>
      <c r="P695" s="104">
        <f t="shared" si="155"/>
        <v>623.78</v>
      </c>
      <c r="Q695" s="166"/>
      <c r="R695" s="168"/>
      <c r="W695" s="54" t="str">
        <f t="shared" si="156"/>
        <v>mkckdvol -dev IBM.2107-75KYB61 -extpool P1 -cap 262668 -eam rotateexts -sam ese -name ckd_KYB61_#h D3BB-D3BD</v>
      </c>
    </row>
    <row r="696" spans="1:23" x14ac:dyDescent="0.2">
      <c r="A696" s="99" t="s">
        <v>15</v>
      </c>
      <c r="B696" s="99" t="s">
        <v>23</v>
      </c>
      <c r="C696" s="100" t="s">
        <v>24</v>
      </c>
      <c r="D696" s="101">
        <v>12</v>
      </c>
      <c r="E696" s="159"/>
      <c r="F696" s="161"/>
      <c r="G696" s="102" t="str">
        <f t="shared" si="167"/>
        <v>D3BE-D3C9</v>
      </c>
      <c r="H696" s="101" t="str">
        <f t="shared" si="165"/>
        <v>D3BE</v>
      </c>
      <c r="I696" s="101" t="str">
        <f t="shared" si="166"/>
        <v>D3C9</v>
      </c>
      <c r="J696" s="164"/>
      <c r="K696" s="164"/>
      <c r="L696" s="164"/>
      <c r="M696" s="164"/>
      <c r="N696" s="103" t="s">
        <v>41</v>
      </c>
      <c r="O696" s="105">
        <v>1</v>
      </c>
      <c r="P696" s="104">
        <f t="shared" si="155"/>
        <v>622.39</v>
      </c>
      <c r="Q696" s="166"/>
      <c r="R696" s="168"/>
      <c r="W696" s="54" t="str">
        <f t="shared" si="156"/>
        <v>mkckdvol -dev IBM.2107-75KYB61 -extpool P1 -cap 65520 -eam rotateexts -sam ese -name ckd_KYB61_#h D3BE-D3C9</v>
      </c>
    </row>
    <row r="697" spans="1:23" x14ac:dyDescent="0.2">
      <c r="A697" s="99" t="s">
        <v>15</v>
      </c>
      <c r="B697" s="99" t="s">
        <v>29</v>
      </c>
      <c r="C697" s="100" t="s">
        <v>30</v>
      </c>
      <c r="D697" s="101">
        <v>3</v>
      </c>
      <c r="E697" s="159"/>
      <c r="F697" s="161"/>
      <c r="G697" s="102" t="str">
        <f t="shared" si="167"/>
        <v>D3CA-D3CC</v>
      </c>
      <c r="H697" s="101" t="str">
        <f t="shared" si="165"/>
        <v>D3CA</v>
      </c>
      <c r="I697" s="101" t="str">
        <f t="shared" si="166"/>
        <v>D3CC</v>
      </c>
      <c r="J697" s="164"/>
      <c r="K697" s="164"/>
      <c r="L697" s="164"/>
      <c r="M697" s="164"/>
      <c r="N697" s="103" t="s">
        <v>41</v>
      </c>
      <c r="O697" s="105">
        <v>1</v>
      </c>
      <c r="P697" s="104">
        <f t="shared" si="155"/>
        <v>623.78</v>
      </c>
      <c r="Q697" s="166"/>
      <c r="R697" s="168"/>
      <c r="W697" s="54" t="str">
        <f t="shared" si="156"/>
        <v>mkckdvol -dev IBM.2107-75KYB61 -extpool P1 -cap 262668 -eam rotateexts -sam ese -name ckd_KYB61_#h D3CA-D3CC</v>
      </c>
    </row>
    <row r="698" spans="1:23" s="25" customFormat="1" ht="12.75" customHeight="1" x14ac:dyDescent="0.2">
      <c r="A698" s="26" t="s">
        <v>15</v>
      </c>
      <c r="B698" s="26" t="s">
        <v>23</v>
      </c>
      <c r="C698" s="27" t="s">
        <v>24</v>
      </c>
      <c r="D698" s="28">
        <v>17</v>
      </c>
      <c r="E698" s="124"/>
      <c r="F698" s="30"/>
      <c r="G698" s="31" t="str">
        <f t="shared" si="167"/>
        <v>D3CD-D3DD</v>
      </c>
      <c r="H698" s="32" t="str">
        <f t="shared" si="165"/>
        <v>D3CD</v>
      </c>
      <c r="I698" s="32" t="str">
        <f t="shared" si="166"/>
        <v>D3DD</v>
      </c>
      <c r="J698" s="31"/>
      <c r="K698" s="33"/>
      <c r="L698" s="34"/>
      <c r="M698" s="33"/>
      <c r="N698" s="31" t="s">
        <v>41</v>
      </c>
      <c r="O698" s="35">
        <v>1</v>
      </c>
      <c r="P698" s="36">
        <f t="shared" si="155"/>
        <v>881.72</v>
      </c>
      <c r="Q698" s="37"/>
      <c r="R698" s="38"/>
      <c r="W698" s="25" t="str">
        <f t="shared" si="156"/>
        <v>mkckdvol -dev IBM.2107-75KYB61 -extpool P1 -cap 65520 -eam rotateexts -sam ese -name ckd_KYB61_#h D3CD-D3DD</v>
      </c>
    </row>
    <row r="699" spans="1:23" x14ac:dyDescent="0.2">
      <c r="A699" s="99" t="s">
        <v>15</v>
      </c>
      <c r="B699" s="99" t="s">
        <v>16</v>
      </c>
      <c r="C699" s="100" t="s">
        <v>17</v>
      </c>
      <c r="D699" s="101">
        <v>1</v>
      </c>
      <c r="E699" s="132">
        <v>222</v>
      </c>
      <c r="F699" s="160" t="str">
        <f>DEC2HEX(HEX2DEC(F689)+1)</f>
        <v>D4</v>
      </c>
      <c r="G699" s="102" t="str">
        <f t="shared" si="167"/>
        <v>D400-D400</v>
      </c>
      <c r="H699" s="101" t="str">
        <f>DEC2HEX(HEX2DEC(H689)+256)</f>
        <v>D400</v>
      </c>
      <c r="I699" s="101" t="str">
        <f>DEC2HEX(HEX2DEC(I689)+256)</f>
        <v>D400</v>
      </c>
      <c r="J699" s="162" t="str">
        <f>DEC2HEX(HEX2DEC(J689)+256)</f>
        <v>D4E0</v>
      </c>
      <c r="K699" s="162" t="str">
        <f>DEC2HEX(HEX2DEC(K689)+256)</f>
        <v>D4FF</v>
      </c>
      <c r="L699" s="162">
        <f>(HEX2DEC(K699)-HEX2DEC(J699))+1</f>
        <v>32</v>
      </c>
      <c r="M699" s="162" t="str">
        <f>DEC2HEX(HEX2DEC(M689)+256)</f>
        <v>D40E</v>
      </c>
      <c r="N699" s="103" t="s">
        <v>41</v>
      </c>
      <c r="O699" s="102" t="s">
        <v>22</v>
      </c>
      <c r="P699" s="104">
        <f t="shared" si="155"/>
        <v>0.88</v>
      </c>
      <c r="Q699" s="165">
        <f>SUM(P699:P707)</f>
        <v>7749.35</v>
      </c>
      <c r="R699" s="167" t="s">
        <v>136</v>
      </c>
      <c r="W699" s="54" t="str">
        <f t="shared" si="156"/>
        <v>mkckdvol -dev IBM.2107-75KYB61 -extpool P0 -cap 1113 -eam rotateexts -sam ese -name ckd_KYB61_#h D400-D400</v>
      </c>
    </row>
    <row r="700" spans="1:23" x14ac:dyDescent="0.2">
      <c r="A700" s="99" t="s">
        <v>15</v>
      </c>
      <c r="B700" s="99" t="s">
        <v>18</v>
      </c>
      <c r="C700" s="100" t="s">
        <v>19</v>
      </c>
      <c r="D700" s="101">
        <v>25</v>
      </c>
      <c r="E700" s="159"/>
      <c r="F700" s="161"/>
      <c r="G700" s="102" t="str">
        <f t="shared" si="167"/>
        <v>D401-D419</v>
      </c>
      <c r="H700" s="101" t="str">
        <f t="shared" ref="H700:H708" si="168">DEC2HEX(HEX2DEC(I699)+1)</f>
        <v>D401</v>
      </c>
      <c r="I700" s="101" t="str">
        <f t="shared" ref="I700:I708" si="169">DEC2HEX(HEX2DEC(H700)+D700-1)</f>
        <v>D419</v>
      </c>
      <c r="J700" s="164"/>
      <c r="K700" s="164"/>
      <c r="L700" s="164"/>
      <c r="M700" s="164"/>
      <c r="N700" s="103" t="s">
        <v>41</v>
      </c>
      <c r="O700" s="105">
        <v>0</v>
      </c>
      <c r="P700" s="104">
        <f t="shared" si="155"/>
        <v>198.24</v>
      </c>
      <c r="Q700" s="166"/>
      <c r="R700" s="168"/>
      <c r="W700" s="54" t="str">
        <f t="shared" si="156"/>
        <v>mkckdvol -dev IBM.2107-75KYB61 -extpool P0 -cap 10017 -eam rotateexts -sam ese -name ckd_KYB61_#h D401-D419</v>
      </c>
    </row>
    <row r="701" spans="1:23" x14ac:dyDescent="0.2">
      <c r="A701" s="99" t="s">
        <v>15</v>
      </c>
      <c r="B701" s="99" t="s">
        <v>23</v>
      </c>
      <c r="C701" s="100" t="s">
        <v>24</v>
      </c>
      <c r="D701" s="101">
        <v>37</v>
      </c>
      <c r="E701" s="159"/>
      <c r="F701" s="161"/>
      <c r="G701" s="102" t="str">
        <f t="shared" si="167"/>
        <v>D41A-D43E</v>
      </c>
      <c r="H701" s="101" t="str">
        <f t="shared" si="168"/>
        <v>D41A</v>
      </c>
      <c r="I701" s="101" t="str">
        <f t="shared" si="169"/>
        <v>D43E</v>
      </c>
      <c r="J701" s="164"/>
      <c r="K701" s="164"/>
      <c r="L701" s="164"/>
      <c r="M701" s="164"/>
      <c r="N701" s="103" t="s">
        <v>41</v>
      </c>
      <c r="O701" s="105">
        <v>0</v>
      </c>
      <c r="P701" s="104">
        <f t="shared" si="155"/>
        <v>1919.03</v>
      </c>
      <c r="Q701" s="166"/>
      <c r="R701" s="168"/>
      <c r="W701" s="54" t="str">
        <f t="shared" si="156"/>
        <v>mkckdvol -dev IBM.2107-75KYB61 -extpool P0 -cap 65520 -eam rotateexts -sam ese -name ckd_KYB61_#h D41A-D43E</v>
      </c>
    </row>
    <row r="702" spans="1:23" x14ac:dyDescent="0.2">
      <c r="A702" s="99" t="s">
        <v>15</v>
      </c>
      <c r="B702" s="99" t="s">
        <v>25</v>
      </c>
      <c r="C702" s="100" t="s">
        <v>26</v>
      </c>
      <c r="D702" s="101">
        <v>65</v>
      </c>
      <c r="E702" s="159"/>
      <c r="F702" s="161"/>
      <c r="G702" s="102" t="str">
        <f t="shared" si="167"/>
        <v>D43F-D47F</v>
      </c>
      <c r="H702" s="101" t="str">
        <f t="shared" si="168"/>
        <v>D43F</v>
      </c>
      <c r="I702" s="101" t="str">
        <f t="shared" si="169"/>
        <v>D47F</v>
      </c>
      <c r="J702" s="164"/>
      <c r="K702" s="164"/>
      <c r="L702" s="164"/>
      <c r="M702" s="164"/>
      <c r="N702" s="103" t="s">
        <v>41</v>
      </c>
      <c r="O702" s="105">
        <v>0</v>
      </c>
      <c r="P702" s="104">
        <f t="shared" si="155"/>
        <v>1685.63</v>
      </c>
      <c r="Q702" s="166"/>
      <c r="R702" s="168"/>
      <c r="W702" s="54" t="str">
        <f t="shared" si="156"/>
        <v>mkckdvol -dev IBM.2107-75KYB61 -extpool P0 -cap 32760 -eam rotateexts -sam ese -name ckd_KYB61_#h D43F-D47F</v>
      </c>
    </row>
    <row r="703" spans="1:23" x14ac:dyDescent="0.2">
      <c r="A703" s="99" t="s">
        <v>15</v>
      </c>
      <c r="B703" s="99" t="s">
        <v>27</v>
      </c>
      <c r="C703" s="100" t="s">
        <v>28</v>
      </c>
      <c r="D703" s="101">
        <v>20</v>
      </c>
      <c r="E703" s="159"/>
      <c r="F703" s="161"/>
      <c r="G703" s="102" t="str">
        <f t="shared" si="167"/>
        <v>D480-D493</v>
      </c>
      <c r="H703" s="101" t="str">
        <f t="shared" si="168"/>
        <v>D480</v>
      </c>
      <c r="I703" s="101" t="str">
        <f t="shared" si="169"/>
        <v>D493</v>
      </c>
      <c r="J703" s="164"/>
      <c r="K703" s="164"/>
      <c r="L703" s="164"/>
      <c r="M703" s="164"/>
      <c r="N703" s="103" t="s">
        <v>41</v>
      </c>
      <c r="O703" s="105">
        <v>0</v>
      </c>
      <c r="P703" s="104">
        <f t="shared" si="155"/>
        <v>52.86</v>
      </c>
      <c r="Q703" s="166"/>
      <c r="R703" s="168"/>
      <c r="W703" s="54" t="str">
        <f t="shared" si="156"/>
        <v>mkckdvol -dev IBM.2107-75KYB61 -extpool P0 -cap 3339 -eam rotateexts -sam ese -name ckd_KYB61_#h D480-D493</v>
      </c>
    </row>
    <row r="704" spans="1:23" x14ac:dyDescent="0.2">
      <c r="A704" s="99" t="s">
        <v>15</v>
      </c>
      <c r="B704" s="99" t="s">
        <v>23</v>
      </c>
      <c r="C704" s="100" t="s">
        <v>24</v>
      </c>
      <c r="D704" s="101">
        <v>39</v>
      </c>
      <c r="E704" s="159"/>
      <c r="F704" s="161"/>
      <c r="G704" s="102" t="str">
        <f t="shared" si="167"/>
        <v>D494-D4BA</v>
      </c>
      <c r="H704" s="101" t="str">
        <f t="shared" si="168"/>
        <v>D494</v>
      </c>
      <c r="I704" s="101" t="str">
        <f t="shared" si="169"/>
        <v>D4BA</v>
      </c>
      <c r="J704" s="164"/>
      <c r="K704" s="164"/>
      <c r="L704" s="164"/>
      <c r="M704" s="164"/>
      <c r="N704" s="103" t="s">
        <v>41</v>
      </c>
      <c r="O704" s="105">
        <v>0</v>
      </c>
      <c r="P704" s="104">
        <f t="shared" si="155"/>
        <v>2022.76</v>
      </c>
      <c r="Q704" s="166"/>
      <c r="R704" s="168"/>
      <c r="W704" s="54" t="str">
        <f t="shared" si="156"/>
        <v>mkckdvol -dev IBM.2107-75KYB61 -extpool P0 -cap 65520 -eam rotateexts -sam ese -name ckd_KYB61_#h D494-D4BA</v>
      </c>
    </row>
    <row r="705" spans="1:23" x14ac:dyDescent="0.2">
      <c r="A705" s="99" t="s">
        <v>15</v>
      </c>
      <c r="B705" s="99" t="s">
        <v>29</v>
      </c>
      <c r="C705" s="100" t="s">
        <v>30</v>
      </c>
      <c r="D705" s="101">
        <v>3</v>
      </c>
      <c r="E705" s="159"/>
      <c r="F705" s="161"/>
      <c r="G705" s="102" t="str">
        <f t="shared" si="167"/>
        <v>D4BB-D4BD</v>
      </c>
      <c r="H705" s="101" t="str">
        <f t="shared" si="168"/>
        <v>D4BB</v>
      </c>
      <c r="I705" s="101" t="str">
        <f t="shared" si="169"/>
        <v>D4BD</v>
      </c>
      <c r="J705" s="164"/>
      <c r="K705" s="164"/>
      <c r="L705" s="164"/>
      <c r="M705" s="164"/>
      <c r="N705" s="103" t="s">
        <v>41</v>
      </c>
      <c r="O705" s="105">
        <v>0</v>
      </c>
      <c r="P705" s="104">
        <f t="shared" si="155"/>
        <v>623.78</v>
      </c>
      <c r="Q705" s="166"/>
      <c r="R705" s="168"/>
      <c r="W705" s="54" t="str">
        <f t="shared" si="156"/>
        <v>mkckdvol -dev IBM.2107-75KYB61 -extpool P0 -cap 262668 -eam rotateexts -sam ese -name ckd_KYB61_#h D4BB-D4BD</v>
      </c>
    </row>
    <row r="706" spans="1:23" x14ac:dyDescent="0.2">
      <c r="A706" s="99" t="s">
        <v>15</v>
      </c>
      <c r="B706" s="99" t="s">
        <v>23</v>
      </c>
      <c r="C706" s="100" t="s">
        <v>24</v>
      </c>
      <c r="D706" s="101">
        <v>12</v>
      </c>
      <c r="E706" s="159"/>
      <c r="F706" s="161"/>
      <c r="G706" s="102" t="str">
        <f t="shared" si="167"/>
        <v>D4BE-D4C9</v>
      </c>
      <c r="H706" s="101" t="str">
        <f t="shared" si="168"/>
        <v>D4BE</v>
      </c>
      <c r="I706" s="101" t="str">
        <f t="shared" si="169"/>
        <v>D4C9</v>
      </c>
      <c r="J706" s="164"/>
      <c r="K706" s="164"/>
      <c r="L706" s="164"/>
      <c r="M706" s="164"/>
      <c r="N706" s="103" t="s">
        <v>41</v>
      </c>
      <c r="O706" s="105">
        <v>0</v>
      </c>
      <c r="P706" s="104">
        <f t="shared" si="155"/>
        <v>622.39</v>
      </c>
      <c r="Q706" s="166"/>
      <c r="R706" s="168"/>
      <c r="W706" s="54" t="str">
        <f t="shared" si="156"/>
        <v>mkckdvol -dev IBM.2107-75KYB61 -extpool P0 -cap 65520 -eam rotateexts -sam ese -name ckd_KYB61_#h D4BE-D4C9</v>
      </c>
    </row>
    <row r="707" spans="1:23" x14ac:dyDescent="0.2">
      <c r="A707" s="99" t="s">
        <v>15</v>
      </c>
      <c r="B707" s="99" t="s">
        <v>29</v>
      </c>
      <c r="C707" s="100" t="s">
        <v>30</v>
      </c>
      <c r="D707" s="101">
        <v>3</v>
      </c>
      <c r="E707" s="159"/>
      <c r="F707" s="161"/>
      <c r="G707" s="102" t="str">
        <f t="shared" si="167"/>
        <v>D4CA-D4CC</v>
      </c>
      <c r="H707" s="101" t="str">
        <f t="shared" si="168"/>
        <v>D4CA</v>
      </c>
      <c r="I707" s="101" t="str">
        <f t="shared" si="169"/>
        <v>D4CC</v>
      </c>
      <c r="J707" s="164"/>
      <c r="K707" s="164"/>
      <c r="L707" s="164"/>
      <c r="M707" s="164"/>
      <c r="N707" s="103" t="s">
        <v>41</v>
      </c>
      <c r="O707" s="105">
        <v>0</v>
      </c>
      <c r="P707" s="104">
        <f t="shared" si="155"/>
        <v>623.78</v>
      </c>
      <c r="Q707" s="166"/>
      <c r="R707" s="168"/>
      <c r="W707" s="54" t="str">
        <f t="shared" si="156"/>
        <v>mkckdvol -dev IBM.2107-75KYB61 -extpool P0 -cap 262668 -eam rotateexts -sam ese -name ckd_KYB61_#h D4CA-D4CC</v>
      </c>
    </row>
    <row r="708" spans="1:23" s="25" customFormat="1" ht="12.75" customHeight="1" x14ac:dyDescent="0.2">
      <c r="A708" s="26" t="s">
        <v>15</v>
      </c>
      <c r="B708" s="26" t="s">
        <v>23</v>
      </c>
      <c r="C708" s="27" t="s">
        <v>24</v>
      </c>
      <c r="D708" s="28">
        <v>17</v>
      </c>
      <c r="E708" s="124"/>
      <c r="F708" s="30"/>
      <c r="G708" s="31" t="str">
        <f t="shared" si="167"/>
        <v>D4CD-D4DD</v>
      </c>
      <c r="H708" s="32" t="str">
        <f t="shared" si="168"/>
        <v>D4CD</v>
      </c>
      <c r="I708" s="32" t="str">
        <f t="shared" si="169"/>
        <v>D4DD</v>
      </c>
      <c r="J708" s="31"/>
      <c r="K708" s="33"/>
      <c r="L708" s="34"/>
      <c r="M708" s="33"/>
      <c r="N708" s="31" t="s">
        <v>41</v>
      </c>
      <c r="O708" s="35">
        <v>0</v>
      </c>
      <c r="P708" s="36">
        <f t="shared" si="155"/>
        <v>881.72</v>
      </c>
      <c r="Q708" s="37"/>
      <c r="R708" s="38"/>
      <c r="W708" s="25" t="str">
        <f t="shared" si="156"/>
        <v>mkckdvol -dev IBM.2107-75KYB61 -extpool P0 -cap 65520 -eam rotateexts -sam ese -name ckd_KYB61_#h D4CD-D4DD</v>
      </c>
    </row>
    <row r="709" spans="1:23" x14ac:dyDescent="0.2">
      <c r="A709" s="99" t="s">
        <v>15</v>
      </c>
      <c r="B709" s="99" t="s">
        <v>16</v>
      </c>
      <c r="C709" s="100" t="s">
        <v>17</v>
      </c>
      <c r="D709" s="101">
        <v>1</v>
      </c>
      <c r="E709" s="132">
        <v>222</v>
      </c>
      <c r="F709" s="160" t="str">
        <f>DEC2HEX(HEX2DEC(F699)+1)</f>
        <v>D5</v>
      </c>
      <c r="G709" s="102" t="str">
        <f t="shared" si="167"/>
        <v>D500-D500</v>
      </c>
      <c r="H709" s="101" t="str">
        <f>DEC2HEX(HEX2DEC(H699)+256)</f>
        <v>D500</v>
      </c>
      <c r="I709" s="101" t="str">
        <f>DEC2HEX(HEX2DEC(I699)+256)</f>
        <v>D500</v>
      </c>
      <c r="J709" s="162" t="str">
        <f>DEC2HEX(HEX2DEC(J699)+256)</f>
        <v>D5E0</v>
      </c>
      <c r="K709" s="162" t="str">
        <f>DEC2HEX(HEX2DEC(K699)+256)</f>
        <v>D5FF</v>
      </c>
      <c r="L709" s="162">
        <f>(HEX2DEC(K709)-HEX2DEC(J709))+1</f>
        <v>32</v>
      </c>
      <c r="M709" s="162" t="str">
        <f>DEC2HEX(HEX2DEC(M699)+256)</f>
        <v>D50E</v>
      </c>
      <c r="N709" s="103" t="s">
        <v>41</v>
      </c>
      <c r="O709" s="102" t="s">
        <v>16</v>
      </c>
      <c r="P709" s="104">
        <f t="shared" si="155"/>
        <v>0.88</v>
      </c>
      <c r="Q709" s="165">
        <f>SUM(P709:P717)</f>
        <v>7749.35</v>
      </c>
      <c r="R709" s="167" t="s">
        <v>136</v>
      </c>
      <c r="W709" s="54" t="str">
        <f t="shared" si="156"/>
        <v>mkckdvol -dev IBM.2107-75KYB61 -extpool P1 -cap 1113 -eam rotateexts -sam ese -name ckd_KYB61_#h D500-D500</v>
      </c>
    </row>
    <row r="710" spans="1:23" x14ac:dyDescent="0.2">
      <c r="A710" s="99" t="s">
        <v>15</v>
      </c>
      <c r="B710" s="99" t="s">
        <v>18</v>
      </c>
      <c r="C710" s="100" t="s">
        <v>19</v>
      </c>
      <c r="D710" s="101">
        <v>25</v>
      </c>
      <c r="E710" s="159"/>
      <c r="F710" s="161"/>
      <c r="G710" s="102" t="str">
        <f t="shared" si="167"/>
        <v>D501-D519</v>
      </c>
      <c r="H710" s="101" t="str">
        <f t="shared" ref="H710:H718" si="170">DEC2HEX(HEX2DEC(I709)+1)</f>
        <v>D501</v>
      </c>
      <c r="I710" s="101" t="str">
        <f t="shared" ref="I710:I718" si="171">DEC2HEX(HEX2DEC(H710)+D710-1)</f>
        <v>D519</v>
      </c>
      <c r="J710" s="164"/>
      <c r="K710" s="164"/>
      <c r="L710" s="164"/>
      <c r="M710" s="164"/>
      <c r="N710" s="103" t="s">
        <v>41</v>
      </c>
      <c r="O710" s="105">
        <v>1</v>
      </c>
      <c r="P710" s="104">
        <f t="shared" si="155"/>
        <v>198.24</v>
      </c>
      <c r="Q710" s="166"/>
      <c r="R710" s="168"/>
      <c r="W710" s="54" t="str">
        <f t="shared" si="156"/>
        <v>mkckdvol -dev IBM.2107-75KYB61 -extpool P1 -cap 10017 -eam rotateexts -sam ese -name ckd_KYB61_#h D501-D519</v>
      </c>
    </row>
    <row r="711" spans="1:23" x14ac:dyDescent="0.2">
      <c r="A711" s="99" t="s">
        <v>15</v>
      </c>
      <c r="B711" s="99" t="s">
        <v>23</v>
      </c>
      <c r="C711" s="100" t="s">
        <v>24</v>
      </c>
      <c r="D711" s="101">
        <v>37</v>
      </c>
      <c r="E711" s="159"/>
      <c r="F711" s="161"/>
      <c r="G711" s="102" t="str">
        <f t="shared" si="167"/>
        <v>D51A-D53E</v>
      </c>
      <c r="H711" s="101" t="str">
        <f t="shared" si="170"/>
        <v>D51A</v>
      </c>
      <c r="I711" s="101" t="str">
        <f t="shared" si="171"/>
        <v>D53E</v>
      </c>
      <c r="J711" s="164"/>
      <c r="K711" s="164"/>
      <c r="L711" s="164"/>
      <c r="M711" s="164"/>
      <c r="N711" s="103" t="s">
        <v>41</v>
      </c>
      <c r="O711" s="105">
        <v>1</v>
      </c>
      <c r="P711" s="104">
        <f t="shared" ref="P711:P742" si="172">ROUND((C711*D711*GiBcyl),2)</f>
        <v>1919.03</v>
      </c>
      <c r="Q711" s="166"/>
      <c r="R711" s="168"/>
      <c r="W711" s="54" t="str">
        <f t="shared" ref="W711:W742" si="173">CONCATENATE("mkckdvol -dev IBM.2107-75",$S$1," -extpool P",O711," -cap ",C711," -eam rotateexts -sam ese -name ckd_",$S$1,"_#h ",G711)</f>
        <v>mkckdvol -dev IBM.2107-75KYB61 -extpool P1 -cap 65520 -eam rotateexts -sam ese -name ckd_KYB61_#h D51A-D53E</v>
      </c>
    </row>
    <row r="712" spans="1:23" x14ac:dyDescent="0.2">
      <c r="A712" s="99" t="s">
        <v>15</v>
      </c>
      <c r="B712" s="99" t="s">
        <v>25</v>
      </c>
      <c r="C712" s="100" t="s">
        <v>26</v>
      </c>
      <c r="D712" s="101">
        <v>65</v>
      </c>
      <c r="E712" s="159"/>
      <c r="F712" s="161"/>
      <c r="G712" s="102" t="str">
        <f t="shared" si="167"/>
        <v>D53F-D57F</v>
      </c>
      <c r="H712" s="101" t="str">
        <f t="shared" si="170"/>
        <v>D53F</v>
      </c>
      <c r="I712" s="101" t="str">
        <f t="shared" si="171"/>
        <v>D57F</v>
      </c>
      <c r="J712" s="164"/>
      <c r="K712" s="164"/>
      <c r="L712" s="164"/>
      <c r="M712" s="164"/>
      <c r="N712" s="103" t="s">
        <v>41</v>
      </c>
      <c r="O712" s="105">
        <v>1</v>
      </c>
      <c r="P712" s="104">
        <f t="shared" si="172"/>
        <v>1685.63</v>
      </c>
      <c r="Q712" s="166"/>
      <c r="R712" s="168"/>
      <c r="W712" s="54" t="str">
        <f t="shared" si="173"/>
        <v>mkckdvol -dev IBM.2107-75KYB61 -extpool P1 -cap 32760 -eam rotateexts -sam ese -name ckd_KYB61_#h D53F-D57F</v>
      </c>
    </row>
    <row r="713" spans="1:23" x14ac:dyDescent="0.2">
      <c r="A713" s="99" t="s">
        <v>15</v>
      </c>
      <c r="B713" s="99" t="s">
        <v>27</v>
      </c>
      <c r="C713" s="100" t="s">
        <v>28</v>
      </c>
      <c r="D713" s="101">
        <v>20</v>
      </c>
      <c r="E713" s="159"/>
      <c r="F713" s="161"/>
      <c r="G713" s="102" t="str">
        <f t="shared" si="167"/>
        <v>D580-D593</v>
      </c>
      <c r="H713" s="101" t="str">
        <f t="shared" si="170"/>
        <v>D580</v>
      </c>
      <c r="I713" s="101" t="str">
        <f t="shared" si="171"/>
        <v>D593</v>
      </c>
      <c r="J713" s="164"/>
      <c r="K713" s="164"/>
      <c r="L713" s="164"/>
      <c r="M713" s="164"/>
      <c r="N713" s="103" t="s">
        <v>41</v>
      </c>
      <c r="O713" s="105">
        <v>1</v>
      </c>
      <c r="P713" s="104">
        <f t="shared" si="172"/>
        <v>52.86</v>
      </c>
      <c r="Q713" s="166"/>
      <c r="R713" s="168"/>
      <c r="W713" s="54" t="str">
        <f t="shared" si="173"/>
        <v>mkckdvol -dev IBM.2107-75KYB61 -extpool P1 -cap 3339 -eam rotateexts -sam ese -name ckd_KYB61_#h D580-D593</v>
      </c>
    </row>
    <row r="714" spans="1:23" x14ac:dyDescent="0.2">
      <c r="A714" s="99" t="s">
        <v>15</v>
      </c>
      <c r="B714" s="99" t="s">
        <v>23</v>
      </c>
      <c r="C714" s="100" t="s">
        <v>24</v>
      </c>
      <c r="D714" s="101">
        <v>39</v>
      </c>
      <c r="E714" s="159"/>
      <c r="F714" s="161"/>
      <c r="G714" s="102" t="str">
        <f t="shared" si="167"/>
        <v>D594-D5BA</v>
      </c>
      <c r="H714" s="101" t="str">
        <f t="shared" si="170"/>
        <v>D594</v>
      </c>
      <c r="I714" s="101" t="str">
        <f t="shared" si="171"/>
        <v>D5BA</v>
      </c>
      <c r="J714" s="164"/>
      <c r="K714" s="164"/>
      <c r="L714" s="164"/>
      <c r="M714" s="164"/>
      <c r="N714" s="103" t="s">
        <v>41</v>
      </c>
      <c r="O714" s="105">
        <v>1</v>
      </c>
      <c r="P714" s="104">
        <f t="shared" si="172"/>
        <v>2022.76</v>
      </c>
      <c r="Q714" s="166"/>
      <c r="R714" s="168"/>
      <c r="W714" s="54" t="str">
        <f t="shared" si="173"/>
        <v>mkckdvol -dev IBM.2107-75KYB61 -extpool P1 -cap 65520 -eam rotateexts -sam ese -name ckd_KYB61_#h D594-D5BA</v>
      </c>
    </row>
    <row r="715" spans="1:23" x14ac:dyDescent="0.2">
      <c r="A715" s="99" t="s">
        <v>15</v>
      </c>
      <c r="B715" s="99" t="s">
        <v>29</v>
      </c>
      <c r="C715" s="100" t="s">
        <v>30</v>
      </c>
      <c r="D715" s="101">
        <v>3</v>
      </c>
      <c r="E715" s="159"/>
      <c r="F715" s="161"/>
      <c r="G715" s="102" t="str">
        <f t="shared" si="167"/>
        <v>D5BB-D5BD</v>
      </c>
      <c r="H715" s="101" t="str">
        <f t="shared" si="170"/>
        <v>D5BB</v>
      </c>
      <c r="I715" s="101" t="str">
        <f t="shared" si="171"/>
        <v>D5BD</v>
      </c>
      <c r="J715" s="164"/>
      <c r="K715" s="164"/>
      <c r="L715" s="164"/>
      <c r="M715" s="164"/>
      <c r="N715" s="103" t="s">
        <v>41</v>
      </c>
      <c r="O715" s="105">
        <v>1</v>
      </c>
      <c r="P715" s="104">
        <f t="shared" si="172"/>
        <v>623.78</v>
      </c>
      <c r="Q715" s="166"/>
      <c r="R715" s="168"/>
      <c r="W715" s="54" t="str">
        <f t="shared" si="173"/>
        <v>mkckdvol -dev IBM.2107-75KYB61 -extpool P1 -cap 262668 -eam rotateexts -sam ese -name ckd_KYB61_#h D5BB-D5BD</v>
      </c>
    </row>
    <row r="716" spans="1:23" x14ac:dyDescent="0.2">
      <c r="A716" s="99" t="s">
        <v>15</v>
      </c>
      <c r="B716" s="99" t="s">
        <v>23</v>
      </c>
      <c r="C716" s="100" t="s">
        <v>24</v>
      </c>
      <c r="D716" s="101">
        <v>12</v>
      </c>
      <c r="E716" s="159"/>
      <c r="F716" s="161"/>
      <c r="G716" s="102" t="str">
        <f t="shared" si="167"/>
        <v>D5BE-D5C9</v>
      </c>
      <c r="H716" s="101" t="str">
        <f t="shared" si="170"/>
        <v>D5BE</v>
      </c>
      <c r="I716" s="101" t="str">
        <f t="shared" si="171"/>
        <v>D5C9</v>
      </c>
      <c r="J716" s="164"/>
      <c r="K716" s="164"/>
      <c r="L716" s="164"/>
      <c r="M716" s="164"/>
      <c r="N716" s="103" t="s">
        <v>41</v>
      </c>
      <c r="O716" s="105">
        <v>1</v>
      </c>
      <c r="P716" s="104">
        <f t="shared" si="172"/>
        <v>622.39</v>
      </c>
      <c r="Q716" s="166"/>
      <c r="R716" s="168"/>
      <c r="W716" s="54" t="str">
        <f t="shared" si="173"/>
        <v>mkckdvol -dev IBM.2107-75KYB61 -extpool P1 -cap 65520 -eam rotateexts -sam ese -name ckd_KYB61_#h D5BE-D5C9</v>
      </c>
    </row>
    <row r="717" spans="1:23" x14ac:dyDescent="0.2">
      <c r="A717" s="99" t="s">
        <v>15</v>
      </c>
      <c r="B717" s="99" t="s">
        <v>29</v>
      </c>
      <c r="C717" s="100" t="s">
        <v>30</v>
      </c>
      <c r="D717" s="101">
        <v>3</v>
      </c>
      <c r="E717" s="159"/>
      <c r="F717" s="161"/>
      <c r="G717" s="102" t="str">
        <f t="shared" si="167"/>
        <v>D5CA-D5CC</v>
      </c>
      <c r="H717" s="101" t="str">
        <f t="shared" si="170"/>
        <v>D5CA</v>
      </c>
      <c r="I717" s="101" t="str">
        <f t="shared" si="171"/>
        <v>D5CC</v>
      </c>
      <c r="J717" s="164"/>
      <c r="K717" s="164"/>
      <c r="L717" s="164"/>
      <c r="M717" s="164"/>
      <c r="N717" s="103" t="s">
        <v>41</v>
      </c>
      <c r="O717" s="105">
        <v>1</v>
      </c>
      <c r="P717" s="104">
        <f t="shared" si="172"/>
        <v>623.78</v>
      </c>
      <c r="Q717" s="166"/>
      <c r="R717" s="168"/>
      <c r="W717" s="54" t="str">
        <f t="shared" si="173"/>
        <v>mkckdvol -dev IBM.2107-75KYB61 -extpool P1 -cap 262668 -eam rotateexts -sam ese -name ckd_KYB61_#h D5CA-D5CC</v>
      </c>
    </row>
    <row r="718" spans="1:23" s="25" customFormat="1" ht="12.75" customHeight="1" x14ac:dyDescent="0.2">
      <c r="A718" s="26" t="s">
        <v>15</v>
      </c>
      <c r="B718" s="26" t="s">
        <v>23</v>
      </c>
      <c r="C718" s="27" t="s">
        <v>24</v>
      </c>
      <c r="D718" s="28">
        <v>17</v>
      </c>
      <c r="E718" s="124"/>
      <c r="F718" s="30"/>
      <c r="G718" s="31" t="str">
        <f t="shared" si="167"/>
        <v>D5CD-D5DD</v>
      </c>
      <c r="H718" s="32" t="str">
        <f t="shared" si="170"/>
        <v>D5CD</v>
      </c>
      <c r="I718" s="32" t="str">
        <f t="shared" si="171"/>
        <v>D5DD</v>
      </c>
      <c r="J718" s="31"/>
      <c r="K718" s="33"/>
      <c r="L718" s="34"/>
      <c r="M718" s="33"/>
      <c r="N718" s="31" t="s">
        <v>41</v>
      </c>
      <c r="O718" s="35">
        <v>1</v>
      </c>
      <c r="P718" s="36">
        <f t="shared" si="172"/>
        <v>881.72</v>
      </c>
      <c r="Q718" s="37"/>
      <c r="R718" s="38"/>
      <c r="W718" s="25" t="str">
        <f t="shared" si="173"/>
        <v>mkckdvol -dev IBM.2107-75KYB61 -extpool P1 -cap 65520 -eam rotateexts -sam ese -name ckd_KYB61_#h D5CD-D5DD</v>
      </c>
    </row>
    <row r="719" spans="1:23" x14ac:dyDescent="0.2">
      <c r="A719" s="99" t="s">
        <v>15</v>
      </c>
      <c r="B719" s="99" t="s">
        <v>16</v>
      </c>
      <c r="C719" s="100" t="s">
        <v>17</v>
      </c>
      <c r="D719" s="101">
        <v>1</v>
      </c>
      <c r="E719" s="132">
        <v>222</v>
      </c>
      <c r="F719" s="160" t="str">
        <f>DEC2HEX(HEX2DEC(F709)+1)</f>
        <v>D6</v>
      </c>
      <c r="G719" s="102" t="str">
        <f t="shared" si="167"/>
        <v>D600-D600</v>
      </c>
      <c r="H719" s="101" t="str">
        <f>DEC2HEX(HEX2DEC(H709)+256)</f>
        <v>D600</v>
      </c>
      <c r="I719" s="101" t="str">
        <f>DEC2HEX(HEX2DEC(I709)+256)</f>
        <v>D600</v>
      </c>
      <c r="J719" s="162" t="str">
        <f>DEC2HEX(HEX2DEC(J709)+256)</f>
        <v>D6E0</v>
      </c>
      <c r="K719" s="162" t="str">
        <f>DEC2HEX(HEX2DEC(K709)+256)</f>
        <v>D6FF</v>
      </c>
      <c r="L719" s="162">
        <f>(HEX2DEC(K719)-HEX2DEC(J719))+1</f>
        <v>32</v>
      </c>
      <c r="M719" s="162" t="str">
        <f>DEC2HEX(HEX2DEC(M709)+256)</f>
        <v>D60E</v>
      </c>
      <c r="N719" s="103" t="s">
        <v>41</v>
      </c>
      <c r="O719" s="102" t="s">
        <v>22</v>
      </c>
      <c r="P719" s="104">
        <f t="shared" si="172"/>
        <v>0.88</v>
      </c>
      <c r="Q719" s="165">
        <f>SUM(P719:P727)</f>
        <v>7749.35</v>
      </c>
      <c r="R719" s="167" t="s">
        <v>136</v>
      </c>
      <c r="W719" s="54" t="str">
        <f t="shared" si="173"/>
        <v>mkckdvol -dev IBM.2107-75KYB61 -extpool P0 -cap 1113 -eam rotateexts -sam ese -name ckd_KYB61_#h D600-D600</v>
      </c>
    </row>
    <row r="720" spans="1:23" x14ac:dyDescent="0.2">
      <c r="A720" s="99" t="s">
        <v>15</v>
      </c>
      <c r="B720" s="99" t="s">
        <v>18</v>
      </c>
      <c r="C720" s="100" t="s">
        <v>19</v>
      </c>
      <c r="D720" s="101">
        <v>25</v>
      </c>
      <c r="E720" s="159"/>
      <c r="F720" s="161"/>
      <c r="G720" s="102" t="str">
        <f t="shared" si="167"/>
        <v>D601-D619</v>
      </c>
      <c r="H720" s="101" t="str">
        <f t="shared" ref="H720:H728" si="174">DEC2HEX(HEX2DEC(I719)+1)</f>
        <v>D601</v>
      </c>
      <c r="I720" s="101" t="str">
        <f t="shared" ref="I720:I728" si="175">DEC2HEX(HEX2DEC(H720)+D720-1)</f>
        <v>D619</v>
      </c>
      <c r="J720" s="164"/>
      <c r="K720" s="164"/>
      <c r="L720" s="164"/>
      <c r="M720" s="164"/>
      <c r="N720" s="103" t="s">
        <v>41</v>
      </c>
      <c r="O720" s="105">
        <v>0</v>
      </c>
      <c r="P720" s="104">
        <f t="shared" si="172"/>
        <v>198.24</v>
      </c>
      <c r="Q720" s="166"/>
      <c r="R720" s="168"/>
      <c r="W720" s="54" t="str">
        <f t="shared" si="173"/>
        <v>mkckdvol -dev IBM.2107-75KYB61 -extpool P0 -cap 10017 -eam rotateexts -sam ese -name ckd_KYB61_#h D601-D619</v>
      </c>
    </row>
    <row r="721" spans="1:23" x14ac:dyDescent="0.2">
      <c r="A721" s="99" t="s">
        <v>15</v>
      </c>
      <c r="B721" s="99" t="s">
        <v>23</v>
      </c>
      <c r="C721" s="100" t="s">
        <v>24</v>
      </c>
      <c r="D721" s="101">
        <v>37</v>
      </c>
      <c r="E721" s="159"/>
      <c r="F721" s="161"/>
      <c r="G721" s="102" t="str">
        <f t="shared" si="167"/>
        <v>D61A-D63E</v>
      </c>
      <c r="H721" s="101" t="str">
        <f t="shared" si="174"/>
        <v>D61A</v>
      </c>
      <c r="I721" s="101" t="str">
        <f t="shared" si="175"/>
        <v>D63E</v>
      </c>
      <c r="J721" s="164"/>
      <c r="K721" s="164"/>
      <c r="L721" s="164"/>
      <c r="M721" s="164"/>
      <c r="N721" s="103" t="s">
        <v>41</v>
      </c>
      <c r="O721" s="105">
        <v>0</v>
      </c>
      <c r="P721" s="104">
        <f t="shared" si="172"/>
        <v>1919.03</v>
      </c>
      <c r="Q721" s="166"/>
      <c r="R721" s="168"/>
      <c r="W721" s="54" t="str">
        <f t="shared" si="173"/>
        <v>mkckdvol -dev IBM.2107-75KYB61 -extpool P0 -cap 65520 -eam rotateexts -sam ese -name ckd_KYB61_#h D61A-D63E</v>
      </c>
    </row>
    <row r="722" spans="1:23" x14ac:dyDescent="0.2">
      <c r="A722" s="99" t="s">
        <v>15</v>
      </c>
      <c r="B722" s="99" t="s">
        <v>25</v>
      </c>
      <c r="C722" s="100" t="s">
        <v>26</v>
      </c>
      <c r="D722" s="101">
        <v>65</v>
      </c>
      <c r="E722" s="159"/>
      <c r="F722" s="161"/>
      <c r="G722" s="102" t="str">
        <f t="shared" si="167"/>
        <v>D63F-D67F</v>
      </c>
      <c r="H722" s="101" t="str">
        <f t="shared" si="174"/>
        <v>D63F</v>
      </c>
      <c r="I722" s="101" t="str">
        <f t="shared" si="175"/>
        <v>D67F</v>
      </c>
      <c r="J722" s="164"/>
      <c r="K722" s="164"/>
      <c r="L722" s="164"/>
      <c r="M722" s="164"/>
      <c r="N722" s="103" t="s">
        <v>41</v>
      </c>
      <c r="O722" s="105">
        <v>0</v>
      </c>
      <c r="P722" s="104">
        <f t="shared" si="172"/>
        <v>1685.63</v>
      </c>
      <c r="Q722" s="166"/>
      <c r="R722" s="168"/>
      <c r="W722" s="54" t="str">
        <f t="shared" si="173"/>
        <v>mkckdvol -dev IBM.2107-75KYB61 -extpool P0 -cap 32760 -eam rotateexts -sam ese -name ckd_KYB61_#h D63F-D67F</v>
      </c>
    </row>
    <row r="723" spans="1:23" x14ac:dyDescent="0.2">
      <c r="A723" s="99" t="s">
        <v>15</v>
      </c>
      <c r="B723" s="99" t="s">
        <v>27</v>
      </c>
      <c r="C723" s="100" t="s">
        <v>28</v>
      </c>
      <c r="D723" s="101">
        <v>20</v>
      </c>
      <c r="E723" s="159"/>
      <c r="F723" s="161"/>
      <c r="G723" s="102" t="str">
        <f t="shared" si="167"/>
        <v>D680-D693</v>
      </c>
      <c r="H723" s="101" t="str">
        <f t="shared" si="174"/>
        <v>D680</v>
      </c>
      <c r="I723" s="101" t="str">
        <f t="shared" si="175"/>
        <v>D693</v>
      </c>
      <c r="J723" s="164"/>
      <c r="K723" s="164"/>
      <c r="L723" s="164"/>
      <c r="M723" s="164"/>
      <c r="N723" s="103" t="s">
        <v>41</v>
      </c>
      <c r="O723" s="105">
        <v>0</v>
      </c>
      <c r="P723" s="104">
        <f t="shared" si="172"/>
        <v>52.86</v>
      </c>
      <c r="Q723" s="166"/>
      <c r="R723" s="168"/>
      <c r="W723" s="54" t="str">
        <f t="shared" si="173"/>
        <v>mkckdvol -dev IBM.2107-75KYB61 -extpool P0 -cap 3339 -eam rotateexts -sam ese -name ckd_KYB61_#h D680-D693</v>
      </c>
    </row>
    <row r="724" spans="1:23" x14ac:dyDescent="0.2">
      <c r="A724" s="99" t="s">
        <v>15</v>
      </c>
      <c r="B724" s="99" t="s">
        <v>23</v>
      </c>
      <c r="C724" s="100" t="s">
        <v>24</v>
      </c>
      <c r="D724" s="101">
        <v>39</v>
      </c>
      <c r="E724" s="159"/>
      <c r="F724" s="161"/>
      <c r="G724" s="102" t="str">
        <f t="shared" si="167"/>
        <v>D694-D6BA</v>
      </c>
      <c r="H724" s="101" t="str">
        <f t="shared" si="174"/>
        <v>D694</v>
      </c>
      <c r="I724" s="101" t="str">
        <f t="shared" si="175"/>
        <v>D6BA</v>
      </c>
      <c r="J724" s="164"/>
      <c r="K724" s="164"/>
      <c r="L724" s="164"/>
      <c r="M724" s="164"/>
      <c r="N724" s="103" t="s">
        <v>41</v>
      </c>
      <c r="O724" s="105">
        <v>0</v>
      </c>
      <c r="P724" s="104">
        <f t="shared" si="172"/>
        <v>2022.76</v>
      </c>
      <c r="Q724" s="166"/>
      <c r="R724" s="168"/>
      <c r="W724" s="54" t="str">
        <f t="shared" si="173"/>
        <v>mkckdvol -dev IBM.2107-75KYB61 -extpool P0 -cap 65520 -eam rotateexts -sam ese -name ckd_KYB61_#h D694-D6BA</v>
      </c>
    </row>
    <row r="725" spans="1:23" x14ac:dyDescent="0.2">
      <c r="A725" s="99" t="s">
        <v>15</v>
      </c>
      <c r="B725" s="99" t="s">
        <v>29</v>
      </c>
      <c r="C725" s="100" t="s">
        <v>30</v>
      </c>
      <c r="D725" s="101">
        <v>3</v>
      </c>
      <c r="E725" s="159"/>
      <c r="F725" s="161"/>
      <c r="G725" s="102" t="str">
        <f t="shared" si="167"/>
        <v>D6BB-D6BD</v>
      </c>
      <c r="H725" s="101" t="str">
        <f t="shared" si="174"/>
        <v>D6BB</v>
      </c>
      <c r="I725" s="101" t="str">
        <f t="shared" si="175"/>
        <v>D6BD</v>
      </c>
      <c r="J725" s="164"/>
      <c r="K725" s="164"/>
      <c r="L725" s="164"/>
      <c r="M725" s="164"/>
      <c r="N725" s="103" t="s">
        <v>41</v>
      </c>
      <c r="O725" s="105">
        <v>0</v>
      </c>
      <c r="P725" s="104">
        <f t="shared" si="172"/>
        <v>623.78</v>
      </c>
      <c r="Q725" s="166"/>
      <c r="R725" s="168"/>
      <c r="W725" s="54" t="str">
        <f t="shared" si="173"/>
        <v>mkckdvol -dev IBM.2107-75KYB61 -extpool P0 -cap 262668 -eam rotateexts -sam ese -name ckd_KYB61_#h D6BB-D6BD</v>
      </c>
    </row>
    <row r="726" spans="1:23" x14ac:dyDescent="0.2">
      <c r="A726" s="99" t="s">
        <v>15</v>
      </c>
      <c r="B726" s="99" t="s">
        <v>23</v>
      </c>
      <c r="C726" s="100" t="s">
        <v>24</v>
      </c>
      <c r="D726" s="101">
        <v>12</v>
      </c>
      <c r="E726" s="159"/>
      <c r="F726" s="161"/>
      <c r="G726" s="102" t="str">
        <f t="shared" si="167"/>
        <v>D6BE-D6C9</v>
      </c>
      <c r="H726" s="101" t="str">
        <f t="shared" si="174"/>
        <v>D6BE</v>
      </c>
      <c r="I726" s="101" t="str">
        <f t="shared" si="175"/>
        <v>D6C9</v>
      </c>
      <c r="J726" s="164"/>
      <c r="K726" s="164"/>
      <c r="L726" s="164"/>
      <c r="M726" s="164"/>
      <c r="N726" s="103" t="s">
        <v>41</v>
      </c>
      <c r="O726" s="105">
        <v>0</v>
      </c>
      <c r="P726" s="104">
        <f t="shared" si="172"/>
        <v>622.39</v>
      </c>
      <c r="Q726" s="166"/>
      <c r="R726" s="168"/>
      <c r="W726" s="54" t="str">
        <f t="shared" si="173"/>
        <v>mkckdvol -dev IBM.2107-75KYB61 -extpool P0 -cap 65520 -eam rotateexts -sam ese -name ckd_KYB61_#h D6BE-D6C9</v>
      </c>
    </row>
    <row r="727" spans="1:23" x14ac:dyDescent="0.2">
      <c r="A727" s="99" t="s">
        <v>15</v>
      </c>
      <c r="B727" s="99" t="s">
        <v>29</v>
      </c>
      <c r="C727" s="100" t="s">
        <v>30</v>
      </c>
      <c r="D727" s="101">
        <v>3</v>
      </c>
      <c r="E727" s="159"/>
      <c r="F727" s="161"/>
      <c r="G727" s="102" t="str">
        <f t="shared" si="167"/>
        <v>D6CA-D6CC</v>
      </c>
      <c r="H727" s="101" t="str">
        <f t="shared" si="174"/>
        <v>D6CA</v>
      </c>
      <c r="I727" s="101" t="str">
        <f t="shared" si="175"/>
        <v>D6CC</v>
      </c>
      <c r="J727" s="164"/>
      <c r="K727" s="164"/>
      <c r="L727" s="164"/>
      <c r="M727" s="164"/>
      <c r="N727" s="103" t="s">
        <v>41</v>
      </c>
      <c r="O727" s="105">
        <v>0</v>
      </c>
      <c r="P727" s="104">
        <f t="shared" si="172"/>
        <v>623.78</v>
      </c>
      <c r="Q727" s="166"/>
      <c r="R727" s="168"/>
      <c r="W727" s="54" t="str">
        <f t="shared" si="173"/>
        <v>mkckdvol -dev IBM.2107-75KYB61 -extpool P0 -cap 262668 -eam rotateexts -sam ese -name ckd_KYB61_#h D6CA-D6CC</v>
      </c>
    </row>
    <row r="728" spans="1:23" s="25" customFormat="1" ht="12.75" customHeight="1" x14ac:dyDescent="0.2">
      <c r="A728" s="26" t="s">
        <v>15</v>
      </c>
      <c r="B728" s="26" t="s">
        <v>23</v>
      </c>
      <c r="C728" s="27" t="s">
        <v>24</v>
      </c>
      <c r="D728" s="28">
        <v>17</v>
      </c>
      <c r="E728" s="159"/>
      <c r="F728" s="30"/>
      <c r="G728" s="31" t="str">
        <f t="shared" si="167"/>
        <v>D6CD-D6DD</v>
      </c>
      <c r="H728" s="32" t="str">
        <f t="shared" si="174"/>
        <v>D6CD</v>
      </c>
      <c r="I728" s="32" t="str">
        <f t="shared" si="175"/>
        <v>D6DD</v>
      </c>
      <c r="J728" s="31"/>
      <c r="K728" s="33"/>
      <c r="L728" s="34"/>
      <c r="M728" s="33"/>
      <c r="N728" s="31" t="s">
        <v>41</v>
      </c>
      <c r="O728" s="35">
        <v>0</v>
      </c>
      <c r="P728" s="36">
        <f t="shared" si="172"/>
        <v>881.72</v>
      </c>
      <c r="Q728" s="37"/>
      <c r="R728" s="38"/>
      <c r="W728" s="25" t="str">
        <f t="shared" si="173"/>
        <v>mkckdvol -dev IBM.2107-75KYB61 -extpool P0 -cap 65520 -eam rotateexts -sam ese -name ckd_KYB61_#h D6CD-D6DD</v>
      </c>
    </row>
    <row r="729" spans="1:23" x14ac:dyDescent="0.2">
      <c r="A729" s="99" t="s">
        <v>15</v>
      </c>
      <c r="B729" s="99" t="s">
        <v>16</v>
      </c>
      <c r="C729" s="100" t="s">
        <v>17</v>
      </c>
      <c r="D729" s="101">
        <v>1</v>
      </c>
      <c r="E729" s="124"/>
      <c r="F729" s="160" t="str">
        <f>DEC2HEX(HEX2DEC(F719)+1)</f>
        <v>D7</v>
      </c>
      <c r="G729" s="102" t="str">
        <f t="shared" si="167"/>
        <v>D700-D700</v>
      </c>
      <c r="H729" s="101" t="str">
        <f>DEC2HEX(HEX2DEC(H719)+256)</f>
        <v>D700</v>
      </c>
      <c r="I729" s="101" t="str">
        <f>DEC2HEX(HEX2DEC(I719)+256)</f>
        <v>D700</v>
      </c>
      <c r="J729" s="162" t="str">
        <f>DEC2HEX(HEX2DEC(J719)+256)</f>
        <v>D7E0</v>
      </c>
      <c r="K729" s="162" t="str">
        <f>DEC2HEX(HEX2DEC(K719)+256)</f>
        <v>D7FF</v>
      </c>
      <c r="L729" s="162">
        <f>(HEX2DEC(K729)-HEX2DEC(J729))+1</f>
        <v>32</v>
      </c>
      <c r="M729" s="162" t="str">
        <f>DEC2HEX(HEX2DEC(M719)+256)</f>
        <v>D70E</v>
      </c>
      <c r="N729" s="103" t="s">
        <v>41</v>
      </c>
      <c r="O729" s="102" t="s">
        <v>16</v>
      </c>
      <c r="P729" s="104">
        <f t="shared" si="172"/>
        <v>0.88</v>
      </c>
      <c r="Q729" s="165">
        <f>SUM(P729:P737)</f>
        <v>7749.35</v>
      </c>
      <c r="R729" s="167" t="s">
        <v>136</v>
      </c>
      <c r="W729" s="54" t="str">
        <f t="shared" si="173"/>
        <v>mkckdvol -dev IBM.2107-75KYB61 -extpool P1 -cap 1113 -eam rotateexts -sam ese -name ckd_KYB61_#h D700-D700</v>
      </c>
    </row>
    <row r="730" spans="1:23" x14ac:dyDescent="0.2">
      <c r="A730" s="99" t="s">
        <v>15</v>
      </c>
      <c r="B730" s="99" t="s">
        <v>18</v>
      </c>
      <c r="C730" s="100" t="s">
        <v>19</v>
      </c>
      <c r="D730" s="101">
        <v>25</v>
      </c>
      <c r="E730" s="132">
        <v>222</v>
      </c>
      <c r="F730" s="161"/>
      <c r="G730" s="102" t="str">
        <f t="shared" si="167"/>
        <v>D701-D719</v>
      </c>
      <c r="H730" s="101" t="str">
        <f t="shared" ref="H730:H738" si="176">DEC2HEX(HEX2DEC(I729)+1)</f>
        <v>D701</v>
      </c>
      <c r="I730" s="101" t="str">
        <f t="shared" ref="I730:I738" si="177">DEC2HEX(HEX2DEC(H730)+D730-1)</f>
        <v>D719</v>
      </c>
      <c r="J730" s="164"/>
      <c r="K730" s="164"/>
      <c r="L730" s="164"/>
      <c r="M730" s="164"/>
      <c r="N730" s="103" t="s">
        <v>41</v>
      </c>
      <c r="O730" s="105">
        <v>1</v>
      </c>
      <c r="P730" s="104">
        <f t="shared" si="172"/>
        <v>198.24</v>
      </c>
      <c r="Q730" s="166"/>
      <c r="R730" s="168"/>
      <c r="W730" s="54" t="str">
        <f t="shared" si="173"/>
        <v>mkckdvol -dev IBM.2107-75KYB61 -extpool P1 -cap 10017 -eam rotateexts -sam ese -name ckd_KYB61_#h D701-D719</v>
      </c>
    </row>
    <row r="731" spans="1:23" x14ac:dyDescent="0.2">
      <c r="A731" s="99" t="s">
        <v>15</v>
      </c>
      <c r="B731" s="99" t="s">
        <v>23</v>
      </c>
      <c r="C731" s="100" t="s">
        <v>24</v>
      </c>
      <c r="D731" s="101">
        <v>37</v>
      </c>
      <c r="E731" s="159"/>
      <c r="F731" s="161"/>
      <c r="G731" s="102" t="str">
        <f t="shared" si="167"/>
        <v>D71A-D73E</v>
      </c>
      <c r="H731" s="101" t="str">
        <f t="shared" si="176"/>
        <v>D71A</v>
      </c>
      <c r="I731" s="101" t="str">
        <f t="shared" si="177"/>
        <v>D73E</v>
      </c>
      <c r="J731" s="164"/>
      <c r="K731" s="164"/>
      <c r="L731" s="164"/>
      <c r="M731" s="164"/>
      <c r="N731" s="103" t="s">
        <v>41</v>
      </c>
      <c r="O731" s="105">
        <v>1</v>
      </c>
      <c r="P731" s="104">
        <f t="shared" si="172"/>
        <v>1919.03</v>
      </c>
      <c r="Q731" s="166"/>
      <c r="R731" s="168"/>
      <c r="W731" s="54" t="str">
        <f t="shared" si="173"/>
        <v>mkckdvol -dev IBM.2107-75KYB61 -extpool P1 -cap 65520 -eam rotateexts -sam ese -name ckd_KYB61_#h D71A-D73E</v>
      </c>
    </row>
    <row r="732" spans="1:23" x14ac:dyDescent="0.2">
      <c r="A732" s="99" t="s">
        <v>15</v>
      </c>
      <c r="B732" s="99" t="s">
        <v>25</v>
      </c>
      <c r="C732" s="100" t="s">
        <v>26</v>
      </c>
      <c r="D732" s="101">
        <v>65</v>
      </c>
      <c r="E732" s="159"/>
      <c r="F732" s="161"/>
      <c r="G732" s="102" t="str">
        <f t="shared" si="167"/>
        <v>D73F-D77F</v>
      </c>
      <c r="H732" s="101" t="str">
        <f t="shared" si="176"/>
        <v>D73F</v>
      </c>
      <c r="I732" s="101" t="str">
        <f t="shared" si="177"/>
        <v>D77F</v>
      </c>
      <c r="J732" s="164"/>
      <c r="K732" s="164"/>
      <c r="L732" s="164"/>
      <c r="M732" s="164"/>
      <c r="N732" s="103" t="s">
        <v>41</v>
      </c>
      <c r="O732" s="105">
        <v>1</v>
      </c>
      <c r="P732" s="104">
        <f t="shared" si="172"/>
        <v>1685.63</v>
      </c>
      <c r="Q732" s="166"/>
      <c r="R732" s="168"/>
      <c r="W732" s="54" t="str">
        <f t="shared" si="173"/>
        <v>mkckdvol -dev IBM.2107-75KYB61 -extpool P1 -cap 32760 -eam rotateexts -sam ese -name ckd_KYB61_#h D73F-D77F</v>
      </c>
    </row>
    <row r="733" spans="1:23" x14ac:dyDescent="0.2">
      <c r="A733" s="99" t="s">
        <v>15</v>
      </c>
      <c r="B733" s="99" t="s">
        <v>27</v>
      </c>
      <c r="C733" s="100" t="s">
        <v>28</v>
      </c>
      <c r="D733" s="101">
        <v>20</v>
      </c>
      <c r="E733" s="159"/>
      <c r="F733" s="161"/>
      <c r="G733" s="102" t="str">
        <f t="shared" si="167"/>
        <v>D780-D793</v>
      </c>
      <c r="H733" s="101" t="str">
        <f t="shared" si="176"/>
        <v>D780</v>
      </c>
      <c r="I733" s="101" t="str">
        <f t="shared" si="177"/>
        <v>D793</v>
      </c>
      <c r="J733" s="164"/>
      <c r="K733" s="164"/>
      <c r="L733" s="164"/>
      <c r="M733" s="164"/>
      <c r="N733" s="103" t="s">
        <v>41</v>
      </c>
      <c r="O733" s="105">
        <v>1</v>
      </c>
      <c r="P733" s="104">
        <f t="shared" si="172"/>
        <v>52.86</v>
      </c>
      <c r="Q733" s="166"/>
      <c r="R733" s="168"/>
      <c r="W733" s="54" t="str">
        <f t="shared" si="173"/>
        <v>mkckdvol -dev IBM.2107-75KYB61 -extpool P1 -cap 3339 -eam rotateexts -sam ese -name ckd_KYB61_#h D780-D793</v>
      </c>
    </row>
    <row r="734" spans="1:23" x14ac:dyDescent="0.2">
      <c r="A734" s="99" t="s">
        <v>15</v>
      </c>
      <c r="B734" s="99" t="s">
        <v>23</v>
      </c>
      <c r="C734" s="100" t="s">
        <v>24</v>
      </c>
      <c r="D734" s="101">
        <v>39</v>
      </c>
      <c r="E734" s="159"/>
      <c r="F734" s="161"/>
      <c r="G734" s="102" t="str">
        <f t="shared" si="167"/>
        <v>D794-D7BA</v>
      </c>
      <c r="H734" s="101" t="str">
        <f t="shared" si="176"/>
        <v>D794</v>
      </c>
      <c r="I734" s="101" t="str">
        <f t="shared" si="177"/>
        <v>D7BA</v>
      </c>
      <c r="J734" s="164"/>
      <c r="K734" s="164"/>
      <c r="L734" s="164"/>
      <c r="M734" s="164"/>
      <c r="N734" s="103" t="s">
        <v>41</v>
      </c>
      <c r="O734" s="105">
        <v>1</v>
      </c>
      <c r="P734" s="104">
        <f t="shared" si="172"/>
        <v>2022.76</v>
      </c>
      <c r="Q734" s="166"/>
      <c r="R734" s="168"/>
      <c r="W734" s="54" t="str">
        <f t="shared" si="173"/>
        <v>mkckdvol -dev IBM.2107-75KYB61 -extpool P1 -cap 65520 -eam rotateexts -sam ese -name ckd_KYB61_#h D794-D7BA</v>
      </c>
    </row>
    <row r="735" spans="1:23" x14ac:dyDescent="0.2">
      <c r="A735" s="99" t="s">
        <v>15</v>
      </c>
      <c r="B735" s="99" t="s">
        <v>29</v>
      </c>
      <c r="C735" s="100" t="s">
        <v>30</v>
      </c>
      <c r="D735" s="101">
        <v>3</v>
      </c>
      <c r="E735" s="159"/>
      <c r="F735" s="161"/>
      <c r="G735" s="102" t="str">
        <f t="shared" si="167"/>
        <v>D7BB-D7BD</v>
      </c>
      <c r="H735" s="101" t="str">
        <f t="shared" si="176"/>
        <v>D7BB</v>
      </c>
      <c r="I735" s="101" t="str">
        <f t="shared" si="177"/>
        <v>D7BD</v>
      </c>
      <c r="J735" s="164"/>
      <c r="K735" s="164"/>
      <c r="L735" s="164"/>
      <c r="M735" s="164"/>
      <c r="N735" s="103" t="s">
        <v>41</v>
      </c>
      <c r="O735" s="105">
        <v>1</v>
      </c>
      <c r="P735" s="104">
        <f t="shared" si="172"/>
        <v>623.78</v>
      </c>
      <c r="Q735" s="166"/>
      <c r="R735" s="168"/>
      <c r="W735" s="54" t="str">
        <f t="shared" si="173"/>
        <v>mkckdvol -dev IBM.2107-75KYB61 -extpool P1 -cap 262668 -eam rotateexts -sam ese -name ckd_KYB61_#h D7BB-D7BD</v>
      </c>
    </row>
    <row r="736" spans="1:23" x14ac:dyDescent="0.2">
      <c r="A736" s="99" t="s">
        <v>15</v>
      </c>
      <c r="B736" s="99" t="s">
        <v>23</v>
      </c>
      <c r="C736" s="100" t="s">
        <v>24</v>
      </c>
      <c r="D736" s="101">
        <v>12</v>
      </c>
      <c r="E736" s="159"/>
      <c r="F736" s="161"/>
      <c r="G736" s="102" t="str">
        <f t="shared" si="167"/>
        <v>D7BE-D7C9</v>
      </c>
      <c r="H736" s="101" t="str">
        <f t="shared" si="176"/>
        <v>D7BE</v>
      </c>
      <c r="I736" s="101" t="str">
        <f t="shared" si="177"/>
        <v>D7C9</v>
      </c>
      <c r="J736" s="164"/>
      <c r="K736" s="164"/>
      <c r="L736" s="164"/>
      <c r="M736" s="164"/>
      <c r="N736" s="103" t="s">
        <v>41</v>
      </c>
      <c r="O736" s="105">
        <v>1</v>
      </c>
      <c r="P736" s="104">
        <f t="shared" si="172"/>
        <v>622.39</v>
      </c>
      <c r="Q736" s="166"/>
      <c r="R736" s="168"/>
      <c r="W736" s="54" t="str">
        <f t="shared" si="173"/>
        <v>mkckdvol -dev IBM.2107-75KYB61 -extpool P1 -cap 65520 -eam rotateexts -sam ese -name ckd_KYB61_#h D7BE-D7C9</v>
      </c>
    </row>
    <row r="737" spans="1:27" x14ac:dyDescent="0.2">
      <c r="A737" s="99" t="s">
        <v>15</v>
      </c>
      <c r="B737" s="99" t="s">
        <v>29</v>
      </c>
      <c r="C737" s="100" t="s">
        <v>30</v>
      </c>
      <c r="D737" s="101">
        <v>3</v>
      </c>
      <c r="E737" s="159"/>
      <c r="F737" s="161"/>
      <c r="G737" s="102" t="str">
        <f t="shared" si="167"/>
        <v>D7CA-D7CC</v>
      </c>
      <c r="H737" s="101" t="str">
        <f t="shared" si="176"/>
        <v>D7CA</v>
      </c>
      <c r="I737" s="101" t="str">
        <f t="shared" si="177"/>
        <v>D7CC</v>
      </c>
      <c r="J737" s="164"/>
      <c r="K737" s="164"/>
      <c r="L737" s="164"/>
      <c r="M737" s="164"/>
      <c r="N737" s="103" t="s">
        <v>41</v>
      </c>
      <c r="O737" s="105">
        <v>1</v>
      </c>
      <c r="P737" s="104">
        <f t="shared" si="172"/>
        <v>623.78</v>
      </c>
      <c r="Q737" s="166"/>
      <c r="R737" s="168"/>
      <c r="W737" s="54" t="str">
        <f t="shared" si="173"/>
        <v>mkckdvol -dev IBM.2107-75KYB61 -extpool P1 -cap 262668 -eam rotateexts -sam ese -name ckd_KYB61_#h D7CA-D7CC</v>
      </c>
    </row>
    <row r="738" spans="1:27" s="25" customFormat="1" ht="12.75" customHeight="1" x14ac:dyDescent="0.2">
      <c r="A738" s="26" t="s">
        <v>15</v>
      </c>
      <c r="B738" s="26" t="s">
        <v>23</v>
      </c>
      <c r="C738" s="27" t="s">
        <v>24</v>
      </c>
      <c r="D738" s="28">
        <v>17</v>
      </c>
      <c r="E738" s="159"/>
      <c r="F738" s="30"/>
      <c r="G738" s="31" t="str">
        <f t="shared" si="167"/>
        <v>D7CD-D7DD</v>
      </c>
      <c r="H738" s="32" t="str">
        <f t="shared" si="176"/>
        <v>D7CD</v>
      </c>
      <c r="I738" s="32" t="str">
        <f t="shared" si="177"/>
        <v>D7DD</v>
      </c>
      <c r="J738" s="31"/>
      <c r="K738" s="33"/>
      <c r="L738" s="34"/>
      <c r="M738" s="33"/>
      <c r="N738" s="31" t="s">
        <v>41</v>
      </c>
      <c r="O738" s="35">
        <v>1</v>
      </c>
      <c r="P738" s="36">
        <f t="shared" si="172"/>
        <v>881.72</v>
      </c>
      <c r="Q738" s="37"/>
      <c r="R738" s="38"/>
      <c r="W738" s="25" t="str">
        <f t="shared" si="173"/>
        <v>mkckdvol -dev IBM.2107-75KYB61 -extpool P1 -cap 65520 -eam rotateexts -sam ese -name ckd_KYB61_#h D7CD-D7DD</v>
      </c>
    </row>
    <row r="739" spans="1:27" x14ac:dyDescent="0.2">
      <c r="A739" s="99" t="s">
        <v>15</v>
      </c>
      <c r="B739" s="99" t="s">
        <v>16</v>
      </c>
      <c r="C739" s="100" t="s">
        <v>17</v>
      </c>
      <c r="D739" s="101">
        <v>1</v>
      </c>
      <c r="E739" s="159"/>
      <c r="F739" s="160" t="s">
        <v>143</v>
      </c>
      <c r="G739" s="102" t="str">
        <f t="shared" si="167"/>
        <v>D800-D800</v>
      </c>
      <c r="H739" s="106" t="s">
        <v>196</v>
      </c>
      <c r="I739" s="106" t="s">
        <v>196</v>
      </c>
      <c r="J739" s="169" t="s">
        <v>195</v>
      </c>
      <c r="K739" s="170" t="s">
        <v>194</v>
      </c>
      <c r="L739" s="162">
        <f>(HEX2DEC(K739)-HEX2DEC(J739))+1</f>
        <v>32</v>
      </c>
      <c r="M739" s="162" t="s">
        <v>193</v>
      </c>
      <c r="N739" s="103" t="s">
        <v>41</v>
      </c>
      <c r="O739" s="102" t="s">
        <v>22</v>
      </c>
      <c r="P739" s="104">
        <f t="shared" si="172"/>
        <v>0.88</v>
      </c>
      <c r="Q739" s="165">
        <f>SUM(P739:P740)</f>
        <v>11566.92</v>
      </c>
      <c r="R739" s="167" t="s">
        <v>215</v>
      </c>
      <c r="W739" s="54" t="str">
        <f t="shared" si="173"/>
        <v>mkckdvol -dev IBM.2107-75KYB61 -extpool P0 -cap 1113 -eam rotateexts -sam ese -name ckd_KYB61_#h D800-D800</v>
      </c>
    </row>
    <row r="740" spans="1:27" x14ac:dyDescent="0.2">
      <c r="A740" s="99" t="s">
        <v>15</v>
      </c>
      <c r="B740" s="99" t="s">
        <v>23</v>
      </c>
      <c r="C740" s="100" t="s">
        <v>24</v>
      </c>
      <c r="D740" s="101">
        <v>223</v>
      </c>
      <c r="E740" s="124"/>
      <c r="F740" s="161"/>
      <c r="G740" s="102" t="str">
        <f t="shared" si="167"/>
        <v>D801-D8DF</v>
      </c>
      <c r="H740" s="101" t="str">
        <f>DEC2HEX(HEX2DEC(I739)+1)</f>
        <v>D801</v>
      </c>
      <c r="I740" s="101" t="str">
        <f>DEC2HEX(HEX2DEC(H740)+D740-1)</f>
        <v>D8DF</v>
      </c>
      <c r="J740" s="161"/>
      <c r="K740" s="164"/>
      <c r="L740" s="164"/>
      <c r="M740" s="164"/>
      <c r="N740" s="103" t="s">
        <v>41</v>
      </c>
      <c r="O740" s="105">
        <v>0</v>
      </c>
      <c r="P740" s="104">
        <f t="shared" si="172"/>
        <v>11566.04</v>
      </c>
      <c r="Q740" s="166"/>
      <c r="R740" s="168"/>
      <c r="W740" s="54" t="str">
        <f t="shared" si="173"/>
        <v>mkckdvol -dev IBM.2107-75KYB61 -extpool P0 -cap 65520 -eam rotateexts -sam ese -name ckd_KYB61_#h D801-D8DF</v>
      </c>
    </row>
    <row r="741" spans="1:27" x14ac:dyDescent="0.2">
      <c r="A741" s="99" t="s">
        <v>15</v>
      </c>
      <c r="B741" s="99" t="s">
        <v>16</v>
      </c>
      <c r="C741" s="100" t="s">
        <v>17</v>
      </c>
      <c r="D741" s="101">
        <v>1</v>
      </c>
      <c r="E741" s="171">
        <f>SUM(D741:D742)</f>
        <v>222</v>
      </c>
      <c r="F741" s="160" t="s">
        <v>142</v>
      </c>
      <c r="G741" s="102" t="str">
        <f t="shared" si="167"/>
        <v>D900-D900</v>
      </c>
      <c r="H741" s="101" t="str">
        <f>DEC2HEX(HEX2DEC(H739)+256)</f>
        <v>D900</v>
      </c>
      <c r="I741" s="101" t="str">
        <f>DEC2HEX(HEX2DEC(I739)+256)</f>
        <v>D900</v>
      </c>
      <c r="J741" s="170" t="str">
        <f>DEC2HEX(HEX2DEC(J739)+256)</f>
        <v>D9E0</v>
      </c>
      <c r="K741" s="170" t="str">
        <f>DEC2HEX(HEX2DEC(K739)+256)</f>
        <v>D9FF</v>
      </c>
      <c r="L741" s="162">
        <f>(HEX2DEC(K741)-HEX2DEC(J741))+1</f>
        <v>32</v>
      </c>
      <c r="M741" s="162" t="s">
        <v>192</v>
      </c>
      <c r="N741" s="103" t="s">
        <v>41</v>
      </c>
      <c r="O741" s="102" t="s">
        <v>16</v>
      </c>
      <c r="P741" s="104">
        <f t="shared" si="172"/>
        <v>0.88</v>
      </c>
      <c r="Q741" s="165">
        <f>SUM(P741:P742)</f>
        <v>11463.179999999998</v>
      </c>
      <c r="R741" s="167" t="s">
        <v>215</v>
      </c>
      <c r="W741" s="54" t="str">
        <f t="shared" si="173"/>
        <v>mkckdvol -dev IBM.2107-75KYB61 -extpool P1 -cap 1113 -eam rotateexts -sam ese -name ckd_KYB61_#h D900-D900</v>
      </c>
    </row>
    <row r="742" spans="1:27" x14ac:dyDescent="0.2">
      <c r="A742" s="99" t="s">
        <v>15</v>
      </c>
      <c r="B742" s="99" t="s">
        <v>23</v>
      </c>
      <c r="C742" s="100" t="s">
        <v>24</v>
      </c>
      <c r="D742" s="97">
        <v>221</v>
      </c>
      <c r="E742" s="172"/>
      <c r="F742" s="161"/>
      <c r="G742" s="102" t="str">
        <f t="shared" si="167"/>
        <v>D901-D9DD</v>
      </c>
      <c r="H742" s="101" t="str">
        <f>DEC2HEX(HEX2DEC(I741)+1)</f>
        <v>D901</v>
      </c>
      <c r="I742" s="101" t="str">
        <f>DEC2HEX(HEX2DEC(H742)+D742-1)</f>
        <v>D9DD</v>
      </c>
      <c r="J742" s="164"/>
      <c r="K742" s="164"/>
      <c r="L742" s="164"/>
      <c r="M742" s="164"/>
      <c r="N742" s="103" t="s">
        <v>41</v>
      </c>
      <c r="O742" s="105">
        <v>1</v>
      </c>
      <c r="P742" s="104">
        <f t="shared" si="172"/>
        <v>11462.3</v>
      </c>
      <c r="Q742" s="166"/>
      <c r="R742" s="168"/>
      <c r="W742" s="54" t="str">
        <f t="shared" si="173"/>
        <v>mkckdvol -dev IBM.2107-75KYB61 -extpool P1 -cap 65520 -eam rotateexts -sam ese -name ckd_KYB61_#h D901-D9DD</v>
      </c>
    </row>
    <row r="743" spans="1:27" x14ac:dyDescent="0.2">
      <c r="A743" s="64" t="s">
        <v>184</v>
      </c>
      <c r="B743" s="65"/>
      <c r="C743" s="66"/>
      <c r="D743" s="67"/>
      <c r="E743" s="68"/>
      <c r="F743" s="69"/>
      <c r="G743" s="69"/>
      <c r="H743" s="67"/>
      <c r="I743" s="67"/>
      <c r="J743" s="70"/>
      <c r="K743" s="70"/>
      <c r="L743" s="71"/>
      <c r="M743" s="70"/>
      <c r="N743" s="69"/>
      <c r="O743" s="71"/>
      <c r="P743" s="72"/>
      <c r="Q743" s="72"/>
      <c r="R743" s="73"/>
    </row>
    <row r="744" spans="1:27" x14ac:dyDescent="0.2">
      <c r="A744" s="74"/>
      <c r="B744" s="75"/>
      <c r="C744" s="76"/>
      <c r="D744" s="77"/>
      <c r="E744" s="78"/>
      <c r="F744" s="79"/>
      <c r="G744" s="79"/>
      <c r="H744" s="77"/>
      <c r="I744" s="77"/>
      <c r="J744" s="80"/>
      <c r="K744" s="80"/>
      <c r="L744" s="81"/>
      <c r="M744" s="80"/>
      <c r="N744" s="79"/>
      <c r="O744" s="81"/>
      <c r="P744" s="82"/>
      <c r="Q744" s="82"/>
      <c r="R744" s="83"/>
      <c r="W744" s="54" t="str">
        <f t="shared" ref="W744:W799" si="178">CONCATENATE("mkaliasvol -dev IBM.2107-75",$S$1," -base ",X744," -order increment -qty 2 ",Y744,"E0")</f>
        <v>mkaliasvol -dev IBM.2107-75KYB61 -base 8000-800F -order increment -qty 2 80E0</v>
      </c>
      <c r="X744" s="53" t="str">
        <f t="shared" ref="X744:X769" si="179">CONCATENATE(Y744,"00","-",Y744,"0F")</f>
        <v>8000-800F</v>
      </c>
      <c r="Y744" s="53" t="s">
        <v>183</v>
      </c>
      <c r="Z744" s="53" t="s">
        <v>130</v>
      </c>
      <c r="AA744" s="54" t="str">
        <f t="shared" ref="AA744:AA799" si="180">CONCATENATE("mklcu -dev IBM.2107-75",$S$1," -qty 1 -id ",Y744," -ss ",Y744,Z744)</f>
        <v>mklcu -dev IBM.2107-75KYB61 -qty 1 -id 80 -ss 800E</v>
      </c>
    </row>
    <row r="745" spans="1:27" ht="12.75" thickBot="1" x14ac:dyDescent="0.25">
      <c r="A745" s="84" t="s">
        <v>42</v>
      </c>
      <c r="C745" s="86" t="s">
        <v>41</v>
      </c>
      <c r="D745" s="87" t="s">
        <v>31</v>
      </c>
      <c r="F745" s="46"/>
      <c r="G745" s="46"/>
      <c r="I745" s="85"/>
      <c r="J745" s="88"/>
      <c r="K745" s="88"/>
      <c r="N745" s="53" t="s">
        <v>32</v>
      </c>
      <c r="P745" s="89" t="s">
        <v>44</v>
      </c>
      <c r="Q745" s="90" t="s">
        <v>46</v>
      </c>
      <c r="R745" s="83"/>
      <c r="W745" s="54" t="str">
        <f t="shared" si="178"/>
        <v>mkaliasvol -dev IBM.2107-75KYB61 -base 8100-810F -order increment -qty 2 81E0</v>
      </c>
      <c r="X745" s="53" t="str">
        <f t="shared" si="179"/>
        <v>8100-810F</v>
      </c>
      <c r="Y745" s="53" t="s">
        <v>182</v>
      </c>
      <c r="Z745" s="53" t="s">
        <v>130</v>
      </c>
      <c r="AA745" s="54" t="str">
        <f t="shared" si="180"/>
        <v>mklcu -dev IBM.2107-75KYB61 -qty 1 -id 81 -ss 810E</v>
      </c>
    </row>
    <row r="746" spans="1:27" ht="12.75" thickTop="1" x14ac:dyDescent="0.2">
      <c r="A746" s="91" t="s">
        <v>33</v>
      </c>
      <c r="C746" s="92">
        <f>SUMIFS($D$2:$D$249,$B$2:$B$249,"1",$N$2:$N$249, "Hybrid")</f>
        <v>28</v>
      </c>
      <c r="D746" s="93">
        <f>C746*1</f>
        <v>28</v>
      </c>
      <c r="E746" s="93"/>
      <c r="F746" s="92"/>
      <c r="G746" s="92"/>
      <c r="H746" s="92"/>
      <c r="I746" s="93"/>
      <c r="J746" s="93"/>
      <c r="K746" s="93"/>
      <c r="N746" s="63">
        <f t="shared" ref="N746:N751" si="181">C746</f>
        <v>28</v>
      </c>
      <c r="P746" s="89">
        <f>SUMIFS($P$2:$P$249,$B$2:$B$249,"1")</f>
        <v>24.639999999999997</v>
      </c>
      <c r="Q746" s="54">
        <f t="shared" ref="Q746:Q751" si="182">ROUND((P746/1024),2)</f>
        <v>0.02</v>
      </c>
      <c r="R746" s="83"/>
      <c r="W746" s="54" t="str">
        <f t="shared" si="178"/>
        <v>mkaliasvol -dev IBM.2107-75KYB61 -base 8200-820F -order increment -qty 2 82E0</v>
      </c>
      <c r="X746" s="53" t="str">
        <f t="shared" si="179"/>
        <v>8200-820F</v>
      </c>
      <c r="Y746" s="53" t="s">
        <v>181</v>
      </c>
      <c r="Z746" s="53" t="s">
        <v>130</v>
      </c>
      <c r="AA746" s="54" t="str">
        <f t="shared" si="180"/>
        <v>mklcu -dev IBM.2107-75KYB61 -qty 1 -id 82 -ss 820E</v>
      </c>
    </row>
    <row r="747" spans="1:27" x14ac:dyDescent="0.2">
      <c r="A747" s="91" t="s">
        <v>34</v>
      </c>
      <c r="C747" s="92">
        <f>SUMIFS($D$2:$D$249,$B$2:$B$249,"3",$N$2:$N$249, "Hybrid")</f>
        <v>480</v>
      </c>
      <c r="D747" s="93">
        <f>C747*3</f>
        <v>1440</v>
      </c>
      <c r="E747" s="93"/>
      <c r="F747" s="92"/>
      <c r="G747" s="92"/>
      <c r="H747" s="92"/>
      <c r="I747" s="93"/>
      <c r="J747" s="93"/>
      <c r="K747" s="93"/>
      <c r="N747" s="63">
        <f t="shared" si="181"/>
        <v>480</v>
      </c>
      <c r="P747" s="89">
        <f>SUMIFS($P$2:$P$249,$B$2:$B$249,"3")</f>
        <v>1268.6399999999996</v>
      </c>
      <c r="Q747" s="54">
        <f t="shared" si="182"/>
        <v>1.24</v>
      </c>
      <c r="R747" s="83"/>
      <c r="W747" s="54" t="str">
        <f t="shared" si="178"/>
        <v>mkaliasvol -dev IBM.2107-75KYB61 -base 8300-830F -order increment -qty 2 83E0</v>
      </c>
      <c r="X747" s="53" t="str">
        <f t="shared" si="179"/>
        <v>8300-830F</v>
      </c>
      <c r="Y747" s="53" t="s">
        <v>180</v>
      </c>
      <c r="Z747" s="53" t="s">
        <v>130</v>
      </c>
      <c r="AA747" s="54" t="str">
        <f t="shared" si="180"/>
        <v>mklcu -dev IBM.2107-75KYB61 -qty 1 -id 83 -ss 830E</v>
      </c>
    </row>
    <row r="748" spans="1:27" x14ac:dyDescent="0.2">
      <c r="A748" s="91" t="s">
        <v>35</v>
      </c>
      <c r="C748" s="92">
        <f>SUMIFS($D$2:$D$249,$B$2:$B$249,"9",$N$2:$N$249, "Hybrid")</f>
        <v>600</v>
      </c>
      <c r="D748" s="93">
        <f>C748*9</f>
        <v>5400</v>
      </c>
      <c r="E748" s="93"/>
      <c r="F748" s="92"/>
      <c r="G748" s="92"/>
      <c r="H748" s="92"/>
      <c r="I748" s="93"/>
      <c r="J748" s="93"/>
      <c r="K748" s="93"/>
      <c r="N748" s="63">
        <f t="shared" si="181"/>
        <v>600</v>
      </c>
      <c r="P748" s="89">
        <f>SUMIFS($P$2:$P$249,$B$2:$B$249,"9")</f>
        <v>4757.7599999999975</v>
      </c>
      <c r="Q748" s="54">
        <f t="shared" si="182"/>
        <v>4.6500000000000004</v>
      </c>
      <c r="R748" s="83"/>
      <c r="W748" s="54" t="str">
        <f t="shared" si="178"/>
        <v>mkaliasvol -dev IBM.2107-75KYB61 -base 8400-840F -order increment -qty 2 84E0</v>
      </c>
      <c r="X748" s="53" t="str">
        <f t="shared" si="179"/>
        <v>8400-840F</v>
      </c>
      <c r="Y748" s="53" t="s">
        <v>179</v>
      </c>
      <c r="Z748" s="53" t="s">
        <v>130</v>
      </c>
      <c r="AA748" s="54" t="str">
        <f t="shared" si="180"/>
        <v>mklcu -dev IBM.2107-75KYB61 -qty 1 -id 84 -ss 840E</v>
      </c>
    </row>
    <row r="749" spans="1:27" x14ac:dyDescent="0.2">
      <c r="A749" s="91" t="s">
        <v>36</v>
      </c>
      <c r="C749" s="92">
        <f>SUMIFS($D$2:$D$249,$B$2:$B$249,"27",$N$2:$N$249, "Hybrid")</f>
        <v>1560</v>
      </c>
      <c r="D749" s="93">
        <f>C749*30</f>
        <v>46800</v>
      </c>
      <c r="E749" s="93"/>
      <c r="F749" s="92"/>
      <c r="G749" s="92"/>
      <c r="H749" s="92"/>
      <c r="I749" s="93"/>
      <c r="J749" s="93"/>
      <c r="K749" s="93"/>
      <c r="N749" s="63">
        <f t="shared" si="181"/>
        <v>1560</v>
      </c>
      <c r="P749" s="89">
        <f>SUMIFS($P$2:$P$249,$B$2:$B$249,"27")</f>
        <v>40455.120000000003</v>
      </c>
      <c r="Q749" s="54">
        <f t="shared" si="182"/>
        <v>39.51</v>
      </c>
      <c r="R749" s="83"/>
      <c r="W749" s="54" t="str">
        <f t="shared" si="178"/>
        <v>mkaliasvol -dev IBM.2107-75KYB61 -base 8500-850F -order increment -qty 2 85E0</v>
      </c>
      <c r="X749" s="53" t="str">
        <f t="shared" si="179"/>
        <v>8500-850F</v>
      </c>
      <c r="Y749" s="53" t="s">
        <v>178</v>
      </c>
      <c r="Z749" s="53" t="s">
        <v>130</v>
      </c>
      <c r="AA749" s="54" t="str">
        <f t="shared" si="180"/>
        <v>mklcu -dev IBM.2107-75KYB61 -qty 1 -id 85 -ss 850E</v>
      </c>
    </row>
    <row r="750" spans="1:27" x14ac:dyDescent="0.2">
      <c r="A750" s="91" t="s">
        <v>37</v>
      </c>
      <c r="C750" s="92">
        <f>SUMIFS($D$2:$D$249,$B$2:$B$249,"54",$N$2:$N$249, "Hybrid")</f>
        <v>2980</v>
      </c>
      <c r="D750" s="93">
        <f>C750*59</f>
        <v>175820</v>
      </c>
      <c r="E750" s="93"/>
      <c r="F750" s="92"/>
      <c r="G750" s="92"/>
      <c r="H750" s="92"/>
      <c r="I750" s="93"/>
      <c r="J750" s="93"/>
      <c r="K750" s="93"/>
      <c r="N750" s="63">
        <f t="shared" si="181"/>
        <v>2980</v>
      </c>
      <c r="P750" s="89">
        <f>SUMIFS($P$2:$P$249,$B$2:$B$249,"54")</f>
        <v>154559.6399999999</v>
      </c>
      <c r="Q750" s="54">
        <f t="shared" si="182"/>
        <v>150.94</v>
      </c>
      <c r="R750" s="83"/>
      <c r="W750" s="54" t="str">
        <f t="shared" si="178"/>
        <v>mkaliasvol -dev IBM.2107-75KYB61 -base 8600-860F -order increment -qty 2 86E0</v>
      </c>
      <c r="X750" s="53" t="str">
        <f t="shared" si="179"/>
        <v>8600-860F</v>
      </c>
      <c r="Y750" s="53" t="s">
        <v>177</v>
      </c>
      <c r="Z750" s="53" t="s">
        <v>130</v>
      </c>
      <c r="AA750" s="54" t="str">
        <f t="shared" si="180"/>
        <v>mklcu -dev IBM.2107-75KYB61 -qty 1 -id 86 -ss 860E</v>
      </c>
    </row>
    <row r="751" spans="1:27" x14ac:dyDescent="0.2">
      <c r="A751" s="91" t="s">
        <v>38</v>
      </c>
      <c r="C751" s="92">
        <f>SUMIFS($D$2:$D$249,$B$2:$B$249,"EAV",$N$2:$N$249, "Hybrid")</f>
        <v>144</v>
      </c>
      <c r="D751" s="93">
        <f>C751*236</f>
        <v>33984</v>
      </c>
      <c r="H751" s="88"/>
      <c r="I751" s="63"/>
      <c r="N751" s="63">
        <f t="shared" si="181"/>
        <v>144</v>
      </c>
      <c r="P751" s="89">
        <f>SUMIFS($P$2:$P$249,$B$2:$B$249,"EAV")</f>
        <v>29941.439999999981</v>
      </c>
      <c r="Q751" s="54">
        <f t="shared" si="182"/>
        <v>29.24</v>
      </c>
      <c r="R751" s="83"/>
      <c r="W751" s="54" t="str">
        <f t="shared" si="178"/>
        <v>mkaliasvol -dev IBM.2107-75KYB61 -base 8700-870F -order increment -qty 2 87E0</v>
      </c>
      <c r="X751" s="53" t="str">
        <f t="shared" si="179"/>
        <v>8700-870F</v>
      </c>
      <c r="Y751" s="53" t="s">
        <v>176</v>
      </c>
      <c r="Z751" s="53" t="s">
        <v>130</v>
      </c>
      <c r="AA751" s="54" t="str">
        <f t="shared" si="180"/>
        <v>mklcu -dev IBM.2107-75KYB61 -qty 1 -id 87 -ss 870E</v>
      </c>
    </row>
    <row r="752" spans="1:27" x14ac:dyDescent="0.2">
      <c r="A752" s="91" t="s">
        <v>39</v>
      </c>
      <c r="C752" s="93">
        <f>SUM(C746:C751)</f>
        <v>5792</v>
      </c>
      <c r="D752" s="93">
        <f>SUM(D746:D751)</f>
        <v>263472</v>
      </c>
      <c r="E752" s="92"/>
      <c r="F752" s="92"/>
      <c r="G752" s="92"/>
      <c r="H752" s="92"/>
      <c r="I752" s="92"/>
      <c r="J752" s="93"/>
      <c r="K752" s="93"/>
      <c r="N752" s="63">
        <f>SUM(N746:N751)</f>
        <v>5792</v>
      </c>
      <c r="P752" s="54">
        <f>SUM(P746:P750)</f>
        <v>201065.7999999999</v>
      </c>
      <c r="Q752" s="54">
        <f>SUM(Q746:Q751)</f>
        <v>225.60000000000002</v>
      </c>
      <c r="R752" s="83"/>
      <c r="W752" s="54" t="str">
        <f t="shared" si="178"/>
        <v>mkaliasvol -dev IBM.2107-75KYB61 -base 8800-880F -order increment -qty 2 88E0</v>
      </c>
      <c r="X752" s="53" t="str">
        <f t="shared" si="179"/>
        <v>8800-880F</v>
      </c>
      <c r="Y752" s="53" t="s">
        <v>175</v>
      </c>
      <c r="Z752" s="53" t="s">
        <v>130</v>
      </c>
      <c r="AA752" s="54" t="str">
        <f t="shared" si="180"/>
        <v>mklcu -dev IBM.2107-75KYB61 -qty 1 -id 88 -ss 880E</v>
      </c>
    </row>
    <row r="753" spans="1:27" x14ac:dyDescent="0.2">
      <c r="Q753" s="82"/>
      <c r="R753" s="83"/>
      <c r="W753" s="54" t="str">
        <f t="shared" si="178"/>
        <v>mkaliasvol -dev IBM.2107-75KYB61 -base 8900-890F -order increment -qty 2 89E0</v>
      </c>
      <c r="X753" s="53" t="str">
        <f t="shared" si="179"/>
        <v>8900-890F</v>
      </c>
      <c r="Y753" s="53" t="s">
        <v>174</v>
      </c>
      <c r="Z753" s="53" t="s">
        <v>130</v>
      </c>
      <c r="AA753" s="54" t="str">
        <f t="shared" si="180"/>
        <v>mklcu -dev IBM.2107-75KYB61 -qty 1 -id 89 -ss 890E</v>
      </c>
    </row>
    <row r="754" spans="1:27" x14ac:dyDescent="0.2">
      <c r="Q754" s="90"/>
      <c r="R754" s="83"/>
      <c r="W754" s="54" t="str">
        <f t="shared" si="178"/>
        <v>mkaliasvol -dev IBM.2107-75KYB61 -base 8A00-8A0F -order increment -qty 2 8AE0</v>
      </c>
      <c r="X754" s="53" t="str">
        <f t="shared" si="179"/>
        <v>8A00-8A0F</v>
      </c>
      <c r="Y754" s="53" t="s">
        <v>173</v>
      </c>
      <c r="Z754" s="53" t="s">
        <v>130</v>
      </c>
      <c r="AA754" s="54" t="str">
        <f t="shared" si="180"/>
        <v>mklcu -dev IBM.2107-75KYB61 -qty 1 -id 8A -ss 8A0E</v>
      </c>
    </row>
    <row r="755" spans="1:27" x14ac:dyDescent="0.2">
      <c r="A755" s="63"/>
      <c r="B755" s="63"/>
      <c r="C755" s="63"/>
      <c r="D755" s="63"/>
      <c r="E755" s="63"/>
      <c r="F755" s="63"/>
      <c r="G755" s="63"/>
      <c r="H755" s="63"/>
      <c r="I755" s="63"/>
      <c r="M755" s="63"/>
      <c r="N755" s="63"/>
      <c r="O755" s="63"/>
      <c r="P755" s="63"/>
      <c r="R755" s="94"/>
      <c r="W755" s="54" t="str">
        <f t="shared" si="178"/>
        <v>mkaliasvol -dev IBM.2107-75KYB61 -base 8B00-8B0F -order increment -qty 2 8BE0</v>
      </c>
      <c r="X755" s="53" t="str">
        <f t="shared" si="179"/>
        <v>8B00-8B0F</v>
      </c>
      <c r="Y755" s="53" t="s">
        <v>172</v>
      </c>
      <c r="Z755" s="53" t="s">
        <v>130</v>
      </c>
      <c r="AA755" s="54" t="str">
        <f t="shared" si="180"/>
        <v>mklcu -dev IBM.2107-75KYB61 -qty 1 -id 8B -ss 8B0E</v>
      </c>
    </row>
    <row r="756" spans="1:27" x14ac:dyDescent="0.2">
      <c r="A756" s="63"/>
      <c r="B756" s="63"/>
      <c r="C756" s="63"/>
      <c r="D756" s="63"/>
      <c r="E756" s="63"/>
      <c r="F756" s="63"/>
      <c r="G756" s="63"/>
      <c r="H756" s="63"/>
      <c r="I756" s="63"/>
      <c r="M756" s="63"/>
      <c r="N756" s="63"/>
      <c r="O756" s="63"/>
      <c r="P756" s="95" t="s">
        <v>43</v>
      </c>
      <c r="Q756" s="54">
        <f>Q752+Q754</f>
        <v>225.60000000000002</v>
      </c>
      <c r="R756" s="96"/>
      <c r="W756" s="54" t="str">
        <f t="shared" si="178"/>
        <v>mkaliasvol -dev IBM.2107-75KYB61 -base 8C00-8C0F -order increment -qty 2 8CE0</v>
      </c>
      <c r="X756" s="53" t="str">
        <f t="shared" si="179"/>
        <v>8C00-8C0F</v>
      </c>
      <c r="Y756" s="53" t="s">
        <v>171</v>
      </c>
      <c r="Z756" s="53" t="s">
        <v>130</v>
      </c>
      <c r="AA756" s="54" t="str">
        <f t="shared" si="180"/>
        <v>mklcu -dev IBM.2107-75KYB61 -qty 1 -id 8C -ss 8C0E</v>
      </c>
    </row>
    <row r="757" spans="1:27" x14ac:dyDescent="0.2">
      <c r="W757" s="54" t="str">
        <f t="shared" si="178"/>
        <v>mkaliasvol -dev IBM.2107-75KYB61 -base 8D00-8D0F -order increment -qty 2 8DE0</v>
      </c>
      <c r="X757" s="53" t="str">
        <f t="shared" si="179"/>
        <v>8D00-8D0F</v>
      </c>
      <c r="Y757" s="53" t="s">
        <v>170</v>
      </c>
      <c r="Z757" s="53" t="s">
        <v>130</v>
      </c>
      <c r="AA757" s="54" t="str">
        <f t="shared" si="180"/>
        <v>mklcu -dev IBM.2107-75KYB61 -qty 1 -id 8D -ss 8D0E</v>
      </c>
    </row>
    <row r="758" spans="1:27" x14ac:dyDescent="0.2">
      <c r="W758" s="54" t="str">
        <f t="shared" si="178"/>
        <v>mkaliasvol -dev IBM.2107-75KYB61 -base 8E00-8E0F -order increment -qty 2 8EE0</v>
      </c>
      <c r="X758" s="53" t="str">
        <f t="shared" si="179"/>
        <v>8E00-8E0F</v>
      </c>
      <c r="Y758" s="53" t="s">
        <v>169</v>
      </c>
      <c r="Z758" s="53" t="s">
        <v>130</v>
      </c>
      <c r="AA758" s="54" t="str">
        <f t="shared" si="180"/>
        <v>mklcu -dev IBM.2107-75KYB61 -qty 1 -id 8E -ss 8E0E</v>
      </c>
    </row>
    <row r="759" spans="1:27" x14ac:dyDescent="0.2">
      <c r="W759" s="54" t="str">
        <f t="shared" si="178"/>
        <v>mkaliasvol -dev IBM.2107-75KYB61 -base 8F00-8F0F -order increment -qty 2 8FE0</v>
      </c>
      <c r="X759" s="53" t="str">
        <f t="shared" si="179"/>
        <v>8F00-8F0F</v>
      </c>
      <c r="Y759" s="53" t="s">
        <v>168</v>
      </c>
      <c r="Z759" s="53" t="s">
        <v>130</v>
      </c>
      <c r="AA759" s="54" t="str">
        <f t="shared" si="180"/>
        <v>mklcu -dev IBM.2107-75KYB61 -qty 1 -id 8F -ss 8F0E</v>
      </c>
    </row>
    <row r="760" spans="1:27" x14ac:dyDescent="0.2">
      <c r="W760" s="54" t="str">
        <f t="shared" si="178"/>
        <v>mkaliasvol -dev IBM.2107-75KYB61 -base 9000-900F -order increment -qty 2 90E0</v>
      </c>
      <c r="X760" s="53" t="str">
        <f t="shared" si="179"/>
        <v>9000-900F</v>
      </c>
      <c r="Y760" s="53" t="s">
        <v>49</v>
      </c>
      <c r="Z760" s="53" t="s">
        <v>130</v>
      </c>
      <c r="AA760" s="54" t="str">
        <f t="shared" si="180"/>
        <v>mklcu -dev IBM.2107-75KYB61 -qty 1 -id 90 -ss 900E</v>
      </c>
    </row>
    <row r="761" spans="1:27" x14ac:dyDescent="0.2">
      <c r="W761" s="54" t="str">
        <f t="shared" si="178"/>
        <v>mkaliasvol -dev IBM.2107-75KYB61 -base 9100-910F -order increment -qty 2 91E0</v>
      </c>
      <c r="X761" s="53" t="str">
        <f t="shared" si="179"/>
        <v>9100-910F</v>
      </c>
      <c r="Y761" s="53" t="s">
        <v>50</v>
      </c>
      <c r="Z761" s="53" t="s">
        <v>130</v>
      </c>
      <c r="AA761" s="54" t="str">
        <f t="shared" si="180"/>
        <v>mklcu -dev IBM.2107-75KYB61 -qty 1 -id 91 -ss 910E</v>
      </c>
    </row>
    <row r="762" spans="1:27" x14ac:dyDescent="0.2">
      <c r="W762" s="54" t="str">
        <f t="shared" si="178"/>
        <v>mkaliasvol -dev IBM.2107-75KYB61 -base 9200-920F -order increment -qty 2 92E0</v>
      </c>
      <c r="X762" s="53" t="str">
        <f t="shared" si="179"/>
        <v>9200-920F</v>
      </c>
      <c r="Y762" s="53" t="s">
        <v>51</v>
      </c>
      <c r="Z762" s="53" t="s">
        <v>130</v>
      </c>
      <c r="AA762" s="54" t="str">
        <f t="shared" si="180"/>
        <v>mklcu -dev IBM.2107-75KYB61 -qty 1 -id 92 -ss 920E</v>
      </c>
    </row>
    <row r="763" spans="1:27" x14ac:dyDescent="0.2">
      <c r="W763" s="54" t="str">
        <f t="shared" si="178"/>
        <v>mkaliasvol -dev IBM.2107-75KYB61 -base 9300-930F -order increment -qty 2 93E0</v>
      </c>
      <c r="X763" s="53" t="str">
        <f t="shared" si="179"/>
        <v>9300-930F</v>
      </c>
      <c r="Y763" s="53" t="s">
        <v>52</v>
      </c>
      <c r="Z763" s="53" t="s">
        <v>130</v>
      </c>
      <c r="AA763" s="54" t="str">
        <f t="shared" si="180"/>
        <v>mklcu -dev IBM.2107-75KYB61 -qty 1 -id 93 -ss 930E</v>
      </c>
    </row>
    <row r="764" spans="1:27" x14ac:dyDescent="0.2">
      <c r="W764" s="54" t="str">
        <f t="shared" si="178"/>
        <v>mkaliasvol -dev IBM.2107-75KYB61 -base 9400-940F -order increment -qty 2 94E0</v>
      </c>
      <c r="X764" s="53" t="str">
        <f t="shared" si="179"/>
        <v>9400-940F</v>
      </c>
      <c r="Y764" s="53" t="s">
        <v>53</v>
      </c>
      <c r="Z764" s="53" t="s">
        <v>130</v>
      </c>
      <c r="AA764" s="54" t="str">
        <f t="shared" si="180"/>
        <v>mklcu -dev IBM.2107-75KYB61 -qty 1 -id 94 -ss 940E</v>
      </c>
    </row>
    <row r="765" spans="1:27" x14ac:dyDescent="0.2">
      <c r="W765" s="54" t="str">
        <f t="shared" si="178"/>
        <v>mkaliasvol -dev IBM.2107-75KYB61 -base 9500-950F -order increment -qty 2 95E0</v>
      </c>
      <c r="X765" s="53" t="str">
        <f t="shared" si="179"/>
        <v>9500-950F</v>
      </c>
      <c r="Y765" s="53" t="s">
        <v>54</v>
      </c>
      <c r="Z765" s="53" t="s">
        <v>130</v>
      </c>
      <c r="AA765" s="54" t="str">
        <f t="shared" si="180"/>
        <v>mklcu -dev IBM.2107-75KYB61 -qty 1 -id 95 -ss 950E</v>
      </c>
    </row>
    <row r="766" spans="1:27" x14ac:dyDescent="0.2">
      <c r="W766" s="54" t="str">
        <f t="shared" si="178"/>
        <v>mkaliasvol -dev IBM.2107-75KYB61 -base 9600-960F -order increment -qty 2 96E0</v>
      </c>
      <c r="X766" s="53" t="str">
        <f t="shared" si="179"/>
        <v>9600-960F</v>
      </c>
      <c r="Y766" s="53" t="s">
        <v>55</v>
      </c>
      <c r="Z766" s="53" t="s">
        <v>130</v>
      </c>
      <c r="AA766" s="54" t="str">
        <f t="shared" si="180"/>
        <v>mklcu -dev IBM.2107-75KYB61 -qty 1 -id 96 -ss 960E</v>
      </c>
    </row>
    <row r="767" spans="1:27" x14ac:dyDescent="0.2">
      <c r="W767" s="54" t="str">
        <f t="shared" si="178"/>
        <v>mkaliasvol -dev IBM.2107-75KYB61 -base 9700-970F -order increment -qty 2 97E0</v>
      </c>
      <c r="X767" s="53" t="str">
        <f t="shared" si="179"/>
        <v>9700-970F</v>
      </c>
      <c r="Y767" s="53" t="s">
        <v>56</v>
      </c>
      <c r="Z767" s="53" t="s">
        <v>130</v>
      </c>
      <c r="AA767" s="54" t="str">
        <f t="shared" si="180"/>
        <v>mklcu -dev IBM.2107-75KYB61 -qty 1 -id 97 -ss 970E</v>
      </c>
    </row>
    <row r="768" spans="1:27" x14ac:dyDescent="0.2">
      <c r="W768" s="54" t="str">
        <f t="shared" si="178"/>
        <v>mkaliasvol -dev IBM.2107-75KYB61 -base 9800-980F -order increment -qty 2 98E0</v>
      </c>
      <c r="X768" s="53" t="str">
        <f t="shared" si="179"/>
        <v>9800-980F</v>
      </c>
      <c r="Y768" s="53" t="s">
        <v>57</v>
      </c>
      <c r="Z768" s="53" t="s">
        <v>130</v>
      </c>
      <c r="AA768" s="54" t="str">
        <f t="shared" si="180"/>
        <v>mklcu -dev IBM.2107-75KYB61 -qty 1 -id 98 -ss 980E</v>
      </c>
    </row>
    <row r="769" spans="23:27" x14ac:dyDescent="0.2">
      <c r="W769" s="54" t="str">
        <f t="shared" si="178"/>
        <v>mkaliasvol -dev IBM.2107-75KYB61 -base 9900-990F -order increment -qty 2 99E0</v>
      </c>
      <c r="X769" s="53" t="str">
        <f t="shared" si="179"/>
        <v>9900-990F</v>
      </c>
      <c r="Y769" s="53" t="s">
        <v>58</v>
      </c>
      <c r="Z769" s="53" t="s">
        <v>130</v>
      </c>
      <c r="AA769" s="54" t="str">
        <f t="shared" si="180"/>
        <v>mklcu -dev IBM.2107-75KYB61 -qty 1 -id 99 -ss 990E</v>
      </c>
    </row>
    <row r="770" spans="23:27" x14ac:dyDescent="0.2">
      <c r="W770" s="54" t="str">
        <f t="shared" si="178"/>
        <v>mkaliasvol -dev IBM.2107-75KYB61 -base 9A00-9A08 -order increment -qty 2 9AE0</v>
      </c>
      <c r="X770" s="63" t="str">
        <f>CONCATENATE(Y770,"00","-",Y770,"08")</f>
        <v>9A00-9A08</v>
      </c>
      <c r="Y770" s="53" t="s">
        <v>66</v>
      </c>
      <c r="Z770" s="53" t="s">
        <v>130</v>
      </c>
      <c r="AA770" s="54" t="str">
        <f t="shared" si="180"/>
        <v>mklcu -dev IBM.2107-75KYB61 -qty 1 -id 9A -ss 9A0E</v>
      </c>
    </row>
    <row r="771" spans="23:27" x14ac:dyDescent="0.2">
      <c r="W771" s="54" t="str">
        <f t="shared" si="178"/>
        <v>mkaliasvol -dev IBM.2107-75KYB61 -base 9B00-9B08 -order increment -qty 2 9BE0</v>
      </c>
      <c r="X771" s="63" t="str">
        <f>CONCATENATE(Y771,"00","-",Y771,"08")</f>
        <v>9B00-9B08</v>
      </c>
      <c r="Y771" s="53" t="s">
        <v>67</v>
      </c>
      <c r="Z771" s="53" t="s">
        <v>130</v>
      </c>
      <c r="AA771" s="54" t="str">
        <f t="shared" si="180"/>
        <v>mklcu -dev IBM.2107-75KYB61 -qty 1 -id 9B -ss 9B0E</v>
      </c>
    </row>
    <row r="772" spans="23:27" x14ac:dyDescent="0.2">
      <c r="W772" s="54" t="str">
        <f t="shared" si="178"/>
        <v>mkaliasvol -dev IBM.2107-75KYB61 -base C000-C00F -order increment -qty 2 C0E0</v>
      </c>
      <c r="X772" s="53" t="str">
        <f t="shared" ref="X772:X797" si="183">CONCATENATE(Y772,"00","-",Y772,"0F")</f>
        <v>C000-C00F</v>
      </c>
      <c r="Y772" s="53" t="s">
        <v>167</v>
      </c>
      <c r="Z772" s="53" t="s">
        <v>130</v>
      </c>
      <c r="AA772" s="54" t="str">
        <f t="shared" si="180"/>
        <v>mklcu -dev IBM.2107-75KYB61 -qty 1 -id C0 -ss C00E</v>
      </c>
    </row>
    <row r="773" spans="23:27" x14ac:dyDescent="0.2">
      <c r="W773" s="54" t="str">
        <f t="shared" si="178"/>
        <v>mkaliasvol -dev IBM.2107-75KYB61 -base C100-C10F -order increment -qty 2 C1E0</v>
      </c>
      <c r="X773" s="53" t="str">
        <f t="shared" si="183"/>
        <v>C100-C10F</v>
      </c>
      <c r="Y773" s="53" t="s">
        <v>166</v>
      </c>
      <c r="Z773" s="53" t="s">
        <v>130</v>
      </c>
      <c r="AA773" s="54" t="str">
        <f t="shared" si="180"/>
        <v>mklcu -dev IBM.2107-75KYB61 -qty 1 -id C1 -ss C10E</v>
      </c>
    </row>
    <row r="774" spans="23:27" x14ac:dyDescent="0.2">
      <c r="W774" s="54" t="str">
        <f t="shared" si="178"/>
        <v>mkaliasvol -dev IBM.2107-75KYB61 -base C200-C20F -order increment -qty 2 C2E0</v>
      </c>
      <c r="X774" s="53" t="str">
        <f t="shared" si="183"/>
        <v>C200-C20F</v>
      </c>
      <c r="Y774" s="53" t="s">
        <v>165</v>
      </c>
      <c r="Z774" s="53" t="s">
        <v>130</v>
      </c>
      <c r="AA774" s="54" t="str">
        <f t="shared" si="180"/>
        <v>mklcu -dev IBM.2107-75KYB61 -qty 1 -id C2 -ss C20E</v>
      </c>
    </row>
    <row r="775" spans="23:27" x14ac:dyDescent="0.2">
      <c r="W775" s="54" t="str">
        <f t="shared" si="178"/>
        <v>mkaliasvol -dev IBM.2107-75KYB61 -base C300-C30F -order increment -qty 2 C3E0</v>
      </c>
      <c r="X775" s="53" t="str">
        <f t="shared" si="183"/>
        <v>C300-C30F</v>
      </c>
      <c r="Y775" s="53" t="s">
        <v>164</v>
      </c>
      <c r="Z775" s="53" t="s">
        <v>130</v>
      </c>
      <c r="AA775" s="54" t="str">
        <f t="shared" si="180"/>
        <v>mklcu -dev IBM.2107-75KYB61 -qty 1 -id C3 -ss C30E</v>
      </c>
    </row>
    <row r="776" spans="23:27" x14ac:dyDescent="0.2">
      <c r="W776" s="54" t="str">
        <f t="shared" si="178"/>
        <v>mkaliasvol -dev IBM.2107-75KYB61 -base C400-C40F -order increment -qty 2 C4E0</v>
      </c>
      <c r="X776" s="53" t="str">
        <f t="shared" si="183"/>
        <v>C400-C40F</v>
      </c>
      <c r="Y776" s="53" t="s">
        <v>163</v>
      </c>
      <c r="Z776" s="53" t="s">
        <v>130</v>
      </c>
      <c r="AA776" s="54" t="str">
        <f t="shared" si="180"/>
        <v>mklcu -dev IBM.2107-75KYB61 -qty 1 -id C4 -ss C40E</v>
      </c>
    </row>
    <row r="777" spans="23:27" x14ac:dyDescent="0.2">
      <c r="W777" s="54" t="str">
        <f t="shared" si="178"/>
        <v>mkaliasvol -dev IBM.2107-75KYB61 -base C500-C50F -order increment -qty 2 C5E0</v>
      </c>
      <c r="X777" s="53" t="str">
        <f t="shared" si="183"/>
        <v>C500-C50F</v>
      </c>
      <c r="Y777" s="53" t="s">
        <v>162</v>
      </c>
      <c r="Z777" s="53" t="s">
        <v>130</v>
      </c>
      <c r="AA777" s="54" t="str">
        <f t="shared" si="180"/>
        <v>mklcu -dev IBM.2107-75KYB61 -qty 1 -id C5 -ss C50E</v>
      </c>
    </row>
    <row r="778" spans="23:27" x14ac:dyDescent="0.2">
      <c r="W778" s="54" t="str">
        <f t="shared" si="178"/>
        <v>mkaliasvol -dev IBM.2107-75KYB61 -base C600-C60F -order increment -qty 2 C6E0</v>
      </c>
      <c r="X778" s="53" t="str">
        <f t="shared" si="183"/>
        <v>C600-C60F</v>
      </c>
      <c r="Y778" s="53" t="s">
        <v>161</v>
      </c>
      <c r="Z778" s="53" t="s">
        <v>130</v>
      </c>
      <c r="AA778" s="54" t="str">
        <f t="shared" si="180"/>
        <v>mklcu -dev IBM.2107-75KYB61 -qty 1 -id C6 -ss C60E</v>
      </c>
    </row>
    <row r="779" spans="23:27" x14ac:dyDescent="0.2">
      <c r="W779" s="54" t="str">
        <f t="shared" si="178"/>
        <v>mkaliasvol -dev IBM.2107-75KYB61 -base C700-C70F -order increment -qty 2 C7E0</v>
      </c>
      <c r="X779" s="53" t="str">
        <f t="shared" si="183"/>
        <v>C700-C70F</v>
      </c>
      <c r="Y779" s="53" t="s">
        <v>160</v>
      </c>
      <c r="Z779" s="53" t="s">
        <v>130</v>
      </c>
      <c r="AA779" s="54" t="str">
        <f t="shared" si="180"/>
        <v>mklcu -dev IBM.2107-75KYB61 -qty 1 -id C7 -ss C70E</v>
      </c>
    </row>
    <row r="780" spans="23:27" x14ac:dyDescent="0.2">
      <c r="W780" s="54" t="str">
        <f t="shared" si="178"/>
        <v>mkaliasvol -dev IBM.2107-75KYB61 -base C800-C80F -order increment -qty 2 C8E0</v>
      </c>
      <c r="X780" s="53" t="str">
        <f t="shared" si="183"/>
        <v>C800-C80F</v>
      </c>
      <c r="Y780" s="53" t="s">
        <v>159</v>
      </c>
      <c r="Z780" s="53" t="s">
        <v>130</v>
      </c>
      <c r="AA780" s="54" t="str">
        <f t="shared" si="180"/>
        <v>mklcu -dev IBM.2107-75KYB61 -qty 1 -id C8 -ss C80E</v>
      </c>
    </row>
    <row r="781" spans="23:27" x14ac:dyDescent="0.2">
      <c r="W781" s="54" t="str">
        <f t="shared" si="178"/>
        <v>mkaliasvol -dev IBM.2107-75KYB61 -base C900-C90F -order increment -qty 2 C9E0</v>
      </c>
      <c r="X781" s="53" t="str">
        <f t="shared" si="183"/>
        <v>C900-C90F</v>
      </c>
      <c r="Y781" s="53" t="s">
        <v>158</v>
      </c>
      <c r="Z781" s="53" t="s">
        <v>130</v>
      </c>
      <c r="AA781" s="54" t="str">
        <f t="shared" si="180"/>
        <v>mklcu -dev IBM.2107-75KYB61 -qty 1 -id C9 -ss C90E</v>
      </c>
    </row>
    <row r="782" spans="23:27" x14ac:dyDescent="0.2">
      <c r="W782" s="54" t="str">
        <f t="shared" si="178"/>
        <v>mkaliasvol -dev IBM.2107-75KYB61 -base CA00-CA0F -order increment -qty 2 CAE0</v>
      </c>
      <c r="X782" s="53" t="str">
        <f t="shared" si="183"/>
        <v>CA00-CA0F</v>
      </c>
      <c r="Y782" s="53" t="s">
        <v>157</v>
      </c>
      <c r="Z782" s="53" t="s">
        <v>130</v>
      </c>
      <c r="AA782" s="54" t="str">
        <f t="shared" si="180"/>
        <v>mklcu -dev IBM.2107-75KYB61 -qty 1 -id CA -ss CA0E</v>
      </c>
    </row>
    <row r="783" spans="23:27" x14ac:dyDescent="0.2">
      <c r="W783" s="54" t="str">
        <f t="shared" si="178"/>
        <v>mkaliasvol -dev IBM.2107-75KYB61 -base CB00-CB0F -order increment -qty 2 CBE0</v>
      </c>
      <c r="X783" s="53" t="str">
        <f t="shared" si="183"/>
        <v>CB00-CB0F</v>
      </c>
      <c r="Y783" s="53" t="s">
        <v>156</v>
      </c>
      <c r="Z783" s="53" t="s">
        <v>130</v>
      </c>
      <c r="AA783" s="54" t="str">
        <f t="shared" si="180"/>
        <v>mklcu -dev IBM.2107-75KYB61 -qty 1 -id CB -ss CB0E</v>
      </c>
    </row>
    <row r="784" spans="23:27" x14ac:dyDescent="0.2">
      <c r="W784" s="54" t="str">
        <f t="shared" si="178"/>
        <v>mkaliasvol -dev IBM.2107-75KYB61 -base CC00-CC0F -order increment -qty 2 CCE0</v>
      </c>
      <c r="X784" s="53" t="str">
        <f t="shared" si="183"/>
        <v>CC00-CC0F</v>
      </c>
      <c r="Y784" s="53" t="s">
        <v>155</v>
      </c>
      <c r="Z784" s="53" t="s">
        <v>130</v>
      </c>
      <c r="AA784" s="54" t="str">
        <f t="shared" si="180"/>
        <v>mklcu -dev IBM.2107-75KYB61 -qty 1 -id CC -ss CC0E</v>
      </c>
    </row>
    <row r="785" spans="23:27" x14ac:dyDescent="0.2">
      <c r="W785" s="54" t="str">
        <f t="shared" si="178"/>
        <v>mkaliasvol -dev IBM.2107-75KYB61 -base CD00-CD0F -order increment -qty 2 CDE0</v>
      </c>
      <c r="X785" s="53" t="str">
        <f t="shared" si="183"/>
        <v>CD00-CD0F</v>
      </c>
      <c r="Y785" s="53" t="s">
        <v>154</v>
      </c>
      <c r="Z785" s="53" t="s">
        <v>130</v>
      </c>
      <c r="AA785" s="54" t="str">
        <f t="shared" si="180"/>
        <v>mklcu -dev IBM.2107-75KYB61 -qty 1 -id CD -ss CD0E</v>
      </c>
    </row>
    <row r="786" spans="23:27" x14ac:dyDescent="0.2">
      <c r="W786" s="54" t="str">
        <f t="shared" si="178"/>
        <v>mkaliasvol -dev IBM.2107-75KYB61 -base CE00-CE0F -order increment -qty 2 CEE0</v>
      </c>
      <c r="X786" s="53" t="str">
        <f t="shared" si="183"/>
        <v>CE00-CE0F</v>
      </c>
      <c r="Y786" s="53" t="s">
        <v>153</v>
      </c>
      <c r="Z786" s="53" t="s">
        <v>130</v>
      </c>
      <c r="AA786" s="54" t="str">
        <f t="shared" si="180"/>
        <v>mklcu -dev IBM.2107-75KYB61 -qty 1 -id CE -ss CE0E</v>
      </c>
    </row>
    <row r="787" spans="23:27" x14ac:dyDescent="0.2">
      <c r="W787" s="54" t="str">
        <f t="shared" si="178"/>
        <v>mkaliasvol -dev IBM.2107-75KYB61 -base CF00-CF0F -order increment -qty 2 CFE0</v>
      </c>
      <c r="X787" s="53" t="str">
        <f t="shared" si="183"/>
        <v>CF00-CF0F</v>
      </c>
      <c r="Y787" s="53" t="s">
        <v>152</v>
      </c>
      <c r="Z787" s="53" t="s">
        <v>130</v>
      </c>
      <c r="AA787" s="54" t="str">
        <f t="shared" si="180"/>
        <v>mklcu -dev IBM.2107-75KYB61 -qty 1 -id CF -ss CF0E</v>
      </c>
    </row>
    <row r="788" spans="23:27" x14ac:dyDescent="0.2">
      <c r="W788" s="54" t="str">
        <f t="shared" si="178"/>
        <v>mkaliasvol -dev IBM.2107-75KYB61 -base D000-D00F -order increment -qty 2 D0E0</v>
      </c>
      <c r="X788" s="53" t="str">
        <f t="shared" si="183"/>
        <v>D000-D00F</v>
      </c>
      <c r="Y788" s="53" t="s">
        <v>151</v>
      </c>
      <c r="Z788" s="53" t="s">
        <v>130</v>
      </c>
      <c r="AA788" s="54" t="str">
        <f t="shared" si="180"/>
        <v>mklcu -dev IBM.2107-75KYB61 -qty 1 -id D0 -ss D00E</v>
      </c>
    </row>
    <row r="789" spans="23:27" x14ac:dyDescent="0.2">
      <c r="W789" s="54" t="str">
        <f t="shared" si="178"/>
        <v>mkaliasvol -dev IBM.2107-75KYB61 -base D100-D10F -order increment -qty 2 D1E0</v>
      </c>
      <c r="X789" s="53" t="str">
        <f t="shared" si="183"/>
        <v>D100-D10F</v>
      </c>
      <c r="Y789" s="53" t="s">
        <v>150</v>
      </c>
      <c r="Z789" s="53" t="s">
        <v>130</v>
      </c>
      <c r="AA789" s="54" t="str">
        <f t="shared" si="180"/>
        <v>mklcu -dev IBM.2107-75KYB61 -qty 1 -id D1 -ss D10E</v>
      </c>
    </row>
    <row r="790" spans="23:27" x14ac:dyDescent="0.2">
      <c r="W790" s="54" t="str">
        <f t="shared" si="178"/>
        <v>mkaliasvol -dev IBM.2107-75KYB61 -base D200-D20F -order increment -qty 2 D2E0</v>
      </c>
      <c r="X790" s="53" t="str">
        <f t="shared" si="183"/>
        <v>D200-D20F</v>
      </c>
      <c r="Y790" s="53" t="s">
        <v>149</v>
      </c>
      <c r="Z790" s="53" t="s">
        <v>130</v>
      </c>
      <c r="AA790" s="54" t="str">
        <f t="shared" si="180"/>
        <v>mklcu -dev IBM.2107-75KYB61 -qty 1 -id D2 -ss D20E</v>
      </c>
    </row>
    <row r="791" spans="23:27" x14ac:dyDescent="0.2">
      <c r="W791" s="54" t="str">
        <f t="shared" si="178"/>
        <v>mkaliasvol -dev IBM.2107-75KYB61 -base D300-D30F -order increment -qty 2 D3E0</v>
      </c>
      <c r="X791" s="53" t="str">
        <f t="shared" si="183"/>
        <v>D300-D30F</v>
      </c>
      <c r="Y791" s="53" t="s">
        <v>148</v>
      </c>
      <c r="Z791" s="53" t="s">
        <v>130</v>
      </c>
      <c r="AA791" s="54" t="str">
        <f t="shared" si="180"/>
        <v>mklcu -dev IBM.2107-75KYB61 -qty 1 -id D3 -ss D30E</v>
      </c>
    </row>
    <row r="792" spans="23:27" x14ac:dyDescent="0.2">
      <c r="W792" s="54" t="str">
        <f t="shared" si="178"/>
        <v>mkaliasvol -dev IBM.2107-75KYB61 -base D400-D40F -order increment -qty 2 D4E0</v>
      </c>
      <c r="X792" s="53" t="str">
        <f t="shared" si="183"/>
        <v>D400-D40F</v>
      </c>
      <c r="Y792" s="53" t="s">
        <v>147</v>
      </c>
      <c r="Z792" s="53" t="s">
        <v>130</v>
      </c>
      <c r="AA792" s="54" t="str">
        <f t="shared" si="180"/>
        <v>mklcu -dev IBM.2107-75KYB61 -qty 1 -id D4 -ss D40E</v>
      </c>
    </row>
    <row r="793" spans="23:27" x14ac:dyDescent="0.2">
      <c r="W793" s="54" t="str">
        <f t="shared" si="178"/>
        <v>mkaliasvol -dev IBM.2107-75KYB61 -base D500-D50F -order increment -qty 2 D5E0</v>
      </c>
      <c r="X793" s="53" t="str">
        <f t="shared" si="183"/>
        <v>D500-D50F</v>
      </c>
      <c r="Y793" s="53" t="s">
        <v>146</v>
      </c>
      <c r="Z793" s="53" t="s">
        <v>130</v>
      </c>
      <c r="AA793" s="54" t="str">
        <f t="shared" si="180"/>
        <v>mklcu -dev IBM.2107-75KYB61 -qty 1 -id D5 -ss D50E</v>
      </c>
    </row>
    <row r="794" spans="23:27" x14ac:dyDescent="0.2">
      <c r="W794" s="54" t="str">
        <f t="shared" si="178"/>
        <v>mkaliasvol -dev IBM.2107-75KYB61 -base D600-D60F -order increment -qty 2 D6E0</v>
      </c>
      <c r="X794" s="53" t="str">
        <f t="shared" si="183"/>
        <v>D600-D60F</v>
      </c>
      <c r="Y794" s="53" t="s">
        <v>145</v>
      </c>
      <c r="Z794" s="53" t="s">
        <v>130</v>
      </c>
      <c r="AA794" s="54" t="str">
        <f t="shared" si="180"/>
        <v>mklcu -dev IBM.2107-75KYB61 -qty 1 -id D6 -ss D60E</v>
      </c>
    </row>
    <row r="795" spans="23:27" x14ac:dyDescent="0.2">
      <c r="W795" s="54" t="str">
        <f t="shared" si="178"/>
        <v>mkaliasvol -dev IBM.2107-75KYB61 -base D700-D70F -order increment -qty 2 D7E0</v>
      </c>
      <c r="X795" s="53" t="str">
        <f t="shared" si="183"/>
        <v>D700-D70F</v>
      </c>
      <c r="Y795" s="53" t="s">
        <v>144</v>
      </c>
      <c r="Z795" s="53" t="s">
        <v>130</v>
      </c>
      <c r="AA795" s="54" t="str">
        <f t="shared" si="180"/>
        <v>mklcu -dev IBM.2107-75KYB61 -qty 1 -id D7 -ss D70E</v>
      </c>
    </row>
    <row r="796" spans="23:27" x14ac:dyDescent="0.2">
      <c r="W796" s="54" t="str">
        <f t="shared" si="178"/>
        <v>mkaliasvol -dev IBM.2107-75KYB61 -base D800-D80F -order increment -qty 2 D8E0</v>
      </c>
      <c r="X796" s="53" t="str">
        <f t="shared" si="183"/>
        <v>D800-D80F</v>
      </c>
      <c r="Y796" s="53" t="s">
        <v>143</v>
      </c>
      <c r="Z796" s="53" t="s">
        <v>130</v>
      </c>
      <c r="AA796" s="54" t="str">
        <f t="shared" si="180"/>
        <v>mklcu -dev IBM.2107-75KYB61 -qty 1 -id D8 -ss D80E</v>
      </c>
    </row>
    <row r="797" spans="23:27" x14ac:dyDescent="0.2">
      <c r="W797" s="54" t="str">
        <f t="shared" si="178"/>
        <v>mkaliasvol -dev IBM.2107-75KYB61 -base D900-D90F -order increment -qty 2 D9E0</v>
      </c>
      <c r="X797" s="53" t="str">
        <f t="shared" si="183"/>
        <v>D900-D90F</v>
      </c>
      <c r="Y797" s="53" t="s">
        <v>142</v>
      </c>
      <c r="Z797" s="53" t="s">
        <v>130</v>
      </c>
      <c r="AA797" s="54" t="str">
        <f t="shared" si="180"/>
        <v>mklcu -dev IBM.2107-75KYB61 -qty 1 -id D9 -ss D90E</v>
      </c>
    </row>
    <row r="798" spans="23:27" x14ac:dyDescent="0.2">
      <c r="W798" s="54" t="str">
        <f t="shared" si="178"/>
        <v>mkaliasvol -dev IBM.2107-75KYB61 -base DA00-DA08 -order increment -qty 2 DAE0</v>
      </c>
      <c r="X798" s="63" t="str">
        <f>CONCATENATE(Y798,"00","-",Y798,"08")</f>
        <v>DA00-DA08</v>
      </c>
      <c r="Y798" s="53" t="s">
        <v>141</v>
      </c>
      <c r="Z798" s="53" t="s">
        <v>130</v>
      </c>
      <c r="AA798" s="54" t="str">
        <f t="shared" si="180"/>
        <v>mklcu -dev IBM.2107-75KYB61 -qty 1 -id DA -ss DA0E</v>
      </c>
    </row>
    <row r="799" spans="23:27" x14ac:dyDescent="0.2">
      <c r="W799" s="54" t="str">
        <f t="shared" si="178"/>
        <v>mkaliasvol -dev IBM.2107-75KYB61 -base DB00-DB08 -order increment -qty 2 DBE0</v>
      </c>
      <c r="X799" s="63" t="str">
        <f>CONCATENATE(Y799,"00","-",Y799,"08")</f>
        <v>DB00-DB08</v>
      </c>
      <c r="Y799" s="53" t="s">
        <v>140</v>
      </c>
      <c r="Z799" s="53" t="s">
        <v>130</v>
      </c>
      <c r="AA799" s="54" t="str">
        <f t="shared" si="180"/>
        <v>mklcu -dev IBM.2107-75KYB61 -qty 1 -id DB -ss DB0E</v>
      </c>
    </row>
  </sheetData>
  <mergeCells count="653">
    <mergeCell ref="E741:E742"/>
    <mergeCell ref="F741:F742"/>
    <mergeCell ref="J741:J742"/>
    <mergeCell ref="K741:K742"/>
    <mergeCell ref="L741:L742"/>
    <mergeCell ref="M741:M742"/>
    <mergeCell ref="Q741:Q742"/>
    <mergeCell ref="R741:R742"/>
    <mergeCell ref="E730:E739"/>
    <mergeCell ref="F739:F740"/>
    <mergeCell ref="J739:J740"/>
    <mergeCell ref="K739:K740"/>
    <mergeCell ref="L739:L740"/>
    <mergeCell ref="M739:M740"/>
    <mergeCell ref="F729:F737"/>
    <mergeCell ref="J729:J737"/>
    <mergeCell ref="K729:K737"/>
    <mergeCell ref="L729:L737"/>
    <mergeCell ref="M729:M737"/>
    <mergeCell ref="Q729:Q737"/>
    <mergeCell ref="R729:R737"/>
    <mergeCell ref="Q739:Q740"/>
    <mergeCell ref="R739:R740"/>
    <mergeCell ref="E719:E728"/>
    <mergeCell ref="F719:F727"/>
    <mergeCell ref="J719:J727"/>
    <mergeCell ref="K719:K727"/>
    <mergeCell ref="L719:L727"/>
    <mergeCell ref="M719:M727"/>
    <mergeCell ref="Q699:Q707"/>
    <mergeCell ref="R699:R707"/>
    <mergeCell ref="E709:E717"/>
    <mergeCell ref="F709:F717"/>
    <mergeCell ref="J709:J717"/>
    <mergeCell ref="K709:K717"/>
    <mergeCell ref="L709:L717"/>
    <mergeCell ref="M709:M717"/>
    <mergeCell ref="Q709:Q717"/>
    <mergeCell ref="R709:R717"/>
    <mergeCell ref="E699:E707"/>
    <mergeCell ref="F699:F707"/>
    <mergeCell ref="J699:J707"/>
    <mergeCell ref="K699:K707"/>
    <mergeCell ref="L699:L707"/>
    <mergeCell ref="M699:M707"/>
    <mergeCell ref="Q719:Q727"/>
    <mergeCell ref="R719:R727"/>
    <mergeCell ref="Q679:Q687"/>
    <mergeCell ref="R679:R687"/>
    <mergeCell ref="E689:E697"/>
    <mergeCell ref="F689:F697"/>
    <mergeCell ref="J689:J697"/>
    <mergeCell ref="K689:K697"/>
    <mergeCell ref="L689:L697"/>
    <mergeCell ref="M689:M697"/>
    <mergeCell ref="Q689:Q697"/>
    <mergeCell ref="R689:R697"/>
    <mergeCell ref="E679:E687"/>
    <mergeCell ref="F679:F687"/>
    <mergeCell ref="J679:J687"/>
    <mergeCell ref="K679:K687"/>
    <mergeCell ref="L679:L687"/>
    <mergeCell ref="M679:M687"/>
    <mergeCell ref="Q659:Q667"/>
    <mergeCell ref="R659:R667"/>
    <mergeCell ref="E669:E677"/>
    <mergeCell ref="F669:F677"/>
    <mergeCell ref="J669:J677"/>
    <mergeCell ref="K669:K677"/>
    <mergeCell ref="L669:L677"/>
    <mergeCell ref="M669:M677"/>
    <mergeCell ref="Q669:Q677"/>
    <mergeCell ref="R669:R677"/>
    <mergeCell ref="E659:E667"/>
    <mergeCell ref="F659:F667"/>
    <mergeCell ref="J659:J667"/>
    <mergeCell ref="K659:K667"/>
    <mergeCell ref="L659:L667"/>
    <mergeCell ref="M659:M667"/>
    <mergeCell ref="Q639:Q647"/>
    <mergeCell ref="R639:R647"/>
    <mergeCell ref="E649:E657"/>
    <mergeCell ref="F649:F657"/>
    <mergeCell ref="J649:J657"/>
    <mergeCell ref="K649:K657"/>
    <mergeCell ref="L649:L657"/>
    <mergeCell ref="M649:M657"/>
    <mergeCell ref="Q649:Q657"/>
    <mergeCell ref="R649:R657"/>
    <mergeCell ref="E639:E647"/>
    <mergeCell ref="F639:F647"/>
    <mergeCell ref="J639:J647"/>
    <mergeCell ref="K639:K647"/>
    <mergeCell ref="L639:L647"/>
    <mergeCell ref="M639:M647"/>
    <mergeCell ref="Q619:Q627"/>
    <mergeCell ref="R619:R627"/>
    <mergeCell ref="E629:E637"/>
    <mergeCell ref="F629:F637"/>
    <mergeCell ref="J629:J637"/>
    <mergeCell ref="K629:K637"/>
    <mergeCell ref="L629:L637"/>
    <mergeCell ref="M629:M637"/>
    <mergeCell ref="Q629:Q637"/>
    <mergeCell ref="R629:R637"/>
    <mergeCell ref="E619:E627"/>
    <mergeCell ref="F619:F627"/>
    <mergeCell ref="J619:J627"/>
    <mergeCell ref="K619:K627"/>
    <mergeCell ref="L619:L627"/>
    <mergeCell ref="M619:M627"/>
    <mergeCell ref="Q599:Q607"/>
    <mergeCell ref="R599:R607"/>
    <mergeCell ref="E609:E617"/>
    <mergeCell ref="F609:F617"/>
    <mergeCell ref="J609:J617"/>
    <mergeCell ref="K609:K617"/>
    <mergeCell ref="L609:L617"/>
    <mergeCell ref="M609:M617"/>
    <mergeCell ref="Q609:Q617"/>
    <mergeCell ref="R609:R617"/>
    <mergeCell ref="E599:E607"/>
    <mergeCell ref="F599:F607"/>
    <mergeCell ref="J599:J607"/>
    <mergeCell ref="K599:K607"/>
    <mergeCell ref="L599:L607"/>
    <mergeCell ref="M599:M607"/>
    <mergeCell ref="Q579:Q587"/>
    <mergeCell ref="R579:R587"/>
    <mergeCell ref="E589:E597"/>
    <mergeCell ref="F589:F597"/>
    <mergeCell ref="J589:J597"/>
    <mergeCell ref="K589:K597"/>
    <mergeCell ref="L589:L597"/>
    <mergeCell ref="M589:M597"/>
    <mergeCell ref="Q589:Q597"/>
    <mergeCell ref="R589:R597"/>
    <mergeCell ref="E579:E587"/>
    <mergeCell ref="F579:F587"/>
    <mergeCell ref="J579:J587"/>
    <mergeCell ref="K579:K587"/>
    <mergeCell ref="L579:L587"/>
    <mergeCell ref="M579:M587"/>
    <mergeCell ref="Q559:Q567"/>
    <mergeCell ref="R559:R567"/>
    <mergeCell ref="E569:E577"/>
    <mergeCell ref="F569:F577"/>
    <mergeCell ref="J569:J577"/>
    <mergeCell ref="K569:K577"/>
    <mergeCell ref="L569:L577"/>
    <mergeCell ref="M569:M577"/>
    <mergeCell ref="Q569:Q577"/>
    <mergeCell ref="R569:R577"/>
    <mergeCell ref="E559:E567"/>
    <mergeCell ref="F559:F567"/>
    <mergeCell ref="J559:J567"/>
    <mergeCell ref="K559:K567"/>
    <mergeCell ref="L559:L567"/>
    <mergeCell ref="M559:M567"/>
    <mergeCell ref="Q539:Q547"/>
    <mergeCell ref="R539:R547"/>
    <mergeCell ref="E549:E557"/>
    <mergeCell ref="F549:F557"/>
    <mergeCell ref="J549:J557"/>
    <mergeCell ref="K549:K557"/>
    <mergeCell ref="L549:L557"/>
    <mergeCell ref="M549:M557"/>
    <mergeCell ref="Q549:Q557"/>
    <mergeCell ref="R549:R557"/>
    <mergeCell ref="E539:E547"/>
    <mergeCell ref="F539:F547"/>
    <mergeCell ref="J539:J547"/>
    <mergeCell ref="K539:K547"/>
    <mergeCell ref="L539:L547"/>
    <mergeCell ref="M539:M547"/>
    <mergeCell ref="Q519:Q527"/>
    <mergeCell ref="R519:R527"/>
    <mergeCell ref="E529:E537"/>
    <mergeCell ref="F529:F537"/>
    <mergeCell ref="J529:J537"/>
    <mergeCell ref="K529:K537"/>
    <mergeCell ref="L529:L537"/>
    <mergeCell ref="M529:M537"/>
    <mergeCell ref="Q529:Q537"/>
    <mergeCell ref="R529:R537"/>
    <mergeCell ref="E519:E527"/>
    <mergeCell ref="F519:F527"/>
    <mergeCell ref="J519:J527"/>
    <mergeCell ref="K519:K527"/>
    <mergeCell ref="L519:L527"/>
    <mergeCell ref="M519:M527"/>
    <mergeCell ref="Q499:Q507"/>
    <mergeCell ref="R499:R507"/>
    <mergeCell ref="E509:E517"/>
    <mergeCell ref="F509:F517"/>
    <mergeCell ref="J509:J517"/>
    <mergeCell ref="K509:K517"/>
    <mergeCell ref="L509:L517"/>
    <mergeCell ref="M509:M517"/>
    <mergeCell ref="Q509:Q517"/>
    <mergeCell ref="R509:R517"/>
    <mergeCell ref="E499:E507"/>
    <mergeCell ref="F499:F507"/>
    <mergeCell ref="J499:J507"/>
    <mergeCell ref="K499:K507"/>
    <mergeCell ref="L499:L507"/>
    <mergeCell ref="M499:M507"/>
    <mergeCell ref="Q494:Q495"/>
    <mergeCell ref="R494:R495"/>
    <mergeCell ref="E496:E497"/>
    <mergeCell ref="F496:F497"/>
    <mergeCell ref="J496:J497"/>
    <mergeCell ref="K496:K497"/>
    <mergeCell ref="L496:L497"/>
    <mergeCell ref="M496:M497"/>
    <mergeCell ref="Q496:Q497"/>
    <mergeCell ref="R496:R497"/>
    <mergeCell ref="E494:E495"/>
    <mergeCell ref="F494:F495"/>
    <mergeCell ref="J494:J495"/>
    <mergeCell ref="K494:K495"/>
    <mergeCell ref="L494:L495"/>
    <mergeCell ref="M494:M495"/>
    <mergeCell ref="E492:E493"/>
    <mergeCell ref="F492:F493"/>
    <mergeCell ref="J492:J493"/>
    <mergeCell ref="K492:K493"/>
    <mergeCell ref="L492:L493"/>
    <mergeCell ref="M492:M493"/>
    <mergeCell ref="Q492:Q493"/>
    <mergeCell ref="R492:R493"/>
    <mergeCell ref="E481:E490"/>
    <mergeCell ref="F490:F491"/>
    <mergeCell ref="J490:J491"/>
    <mergeCell ref="K490:K491"/>
    <mergeCell ref="L490:L491"/>
    <mergeCell ref="M490:M491"/>
    <mergeCell ref="F480:F488"/>
    <mergeCell ref="J480:J488"/>
    <mergeCell ref="K480:K488"/>
    <mergeCell ref="L480:L488"/>
    <mergeCell ref="M480:M488"/>
    <mergeCell ref="Q480:Q488"/>
    <mergeCell ref="R480:R488"/>
    <mergeCell ref="Q490:Q491"/>
    <mergeCell ref="R490:R491"/>
    <mergeCell ref="E470:E479"/>
    <mergeCell ref="F470:F478"/>
    <mergeCell ref="J470:J478"/>
    <mergeCell ref="K470:K478"/>
    <mergeCell ref="L470:L478"/>
    <mergeCell ref="M470:M478"/>
    <mergeCell ref="Q450:Q458"/>
    <mergeCell ref="R450:R458"/>
    <mergeCell ref="E460:E468"/>
    <mergeCell ref="F460:F468"/>
    <mergeCell ref="J460:J468"/>
    <mergeCell ref="K460:K468"/>
    <mergeCell ref="L460:L468"/>
    <mergeCell ref="M460:M468"/>
    <mergeCell ref="Q460:Q468"/>
    <mergeCell ref="R460:R468"/>
    <mergeCell ref="E450:E458"/>
    <mergeCell ref="F450:F458"/>
    <mergeCell ref="J450:J458"/>
    <mergeCell ref="K450:K458"/>
    <mergeCell ref="L450:L458"/>
    <mergeCell ref="M450:M458"/>
    <mergeCell ref="Q470:Q478"/>
    <mergeCell ref="R470:R478"/>
    <mergeCell ref="Q430:Q438"/>
    <mergeCell ref="R430:R438"/>
    <mergeCell ref="E440:E448"/>
    <mergeCell ref="F440:F448"/>
    <mergeCell ref="J440:J448"/>
    <mergeCell ref="K440:K448"/>
    <mergeCell ref="L440:L448"/>
    <mergeCell ref="M440:M448"/>
    <mergeCell ref="Q440:Q448"/>
    <mergeCell ref="R440:R448"/>
    <mergeCell ref="E430:E438"/>
    <mergeCell ref="F430:F438"/>
    <mergeCell ref="J430:J438"/>
    <mergeCell ref="K430:K438"/>
    <mergeCell ref="L430:L438"/>
    <mergeCell ref="M430:M438"/>
    <mergeCell ref="Q410:Q418"/>
    <mergeCell ref="R410:R418"/>
    <mergeCell ref="E420:E428"/>
    <mergeCell ref="F420:F428"/>
    <mergeCell ref="J420:J428"/>
    <mergeCell ref="K420:K428"/>
    <mergeCell ref="L420:L428"/>
    <mergeCell ref="M420:M428"/>
    <mergeCell ref="Q420:Q428"/>
    <mergeCell ref="R420:R428"/>
    <mergeCell ref="E410:E418"/>
    <mergeCell ref="F410:F418"/>
    <mergeCell ref="J410:J418"/>
    <mergeCell ref="K410:K418"/>
    <mergeCell ref="L410:L418"/>
    <mergeCell ref="M410:M418"/>
    <mergeCell ref="Q390:Q398"/>
    <mergeCell ref="R390:R398"/>
    <mergeCell ref="E400:E408"/>
    <mergeCell ref="F400:F408"/>
    <mergeCell ref="J400:J408"/>
    <mergeCell ref="K400:K408"/>
    <mergeCell ref="L400:L408"/>
    <mergeCell ref="M400:M408"/>
    <mergeCell ref="Q400:Q408"/>
    <mergeCell ref="R400:R408"/>
    <mergeCell ref="E390:E398"/>
    <mergeCell ref="F390:F398"/>
    <mergeCell ref="J390:J398"/>
    <mergeCell ref="K390:K398"/>
    <mergeCell ref="L390:L398"/>
    <mergeCell ref="M390:M398"/>
    <mergeCell ref="Q370:Q378"/>
    <mergeCell ref="R370:R378"/>
    <mergeCell ref="E380:E388"/>
    <mergeCell ref="F380:F388"/>
    <mergeCell ref="J380:J388"/>
    <mergeCell ref="K380:K388"/>
    <mergeCell ref="L380:L388"/>
    <mergeCell ref="M380:M388"/>
    <mergeCell ref="Q380:Q388"/>
    <mergeCell ref="R380:R388"/>
    <mergeCell ref="E370:E378"/>
    <mergeCell ref="F370:F378"/>
    <mergeCell ref="J370:J378"/>
    <mergeCell ref="K370:K378"/>
    <mergeCell ref="L370:L378"/>
    <mergeCell ref="M370:M378"/>
    <mergeCell ref="Q350:Q358"/>
    <mergeCell ref="R350:R358"/>
    <mergeCell ref="E360:E368"/>
    <mergeCell ref="F360:F368"/>
    <mergeCell ref="J360:J368"/>
    <mergeCell ref="K360:K368"/>
    <mergeCell ref="L360:L368"/>
    <mergeCell ref="M360:M368"/>
    <mergeCell ref="Q360:Q368"/>
    <mergeCell ref="R360:R368"/>
    <mergeCell ref="E350:E358"/>
    <mergeCell ref="F350:F358"/>
    <mergeCell ref="J350:J358"/>
    <mergeCell ref="K350:K358"/>
    <mergeCell ref="L350:L358"/>
    <mergeCell ref="M350:M358"/>
    <mergeCell ref="Q330:Q338"/>
    <mergeCell ref="R330:R338"/>
    <mergeCell ref="E340:E348"/>
    <mergeCell ref="F340:F348"/>
    <mergeCell ref="J340:J348"/>
    <mergeCell ref="K340:K348"/>
    <mergeCell ref="L340:L348"/>
    <mergeCell ref="M340:M348"/>
    <mergeCell ref="Q340:Q348"/>
    <mergeCell ref="R340:R348"/>
    <mergeCell ref="E330:E338"/>
    <mergeCell ref="F330:F338"/>
    <mergeCell ref="J330:J338"/>
    <mergeCell ref="K330:K338"/>
    <mergeCell ref="L330:L338"/>
    <mergeCell ref="M330:M338"/>
    <mergeCell ref="Q310:Q318"/>
    <mergeCell ref="R310:R318"/>
    <mergeCell ref="E320:E328"/>
    <mergeCell ref="F320:F328"/>
    <mergeCell ref="J320:J328"/>
    <mergeCell ref="K320:K328"/>
    <mergeCell ref="L320:L328"/>
    <mergeCell ref="M320:M328"/>
    <mergeCell ref="Q320:Q328"/>
    <mergeCell ref="R320:R328"/>
    <mergeCell ref="E310:E318"/>
    <mergeCell ref="F310:F318"/>
    <mergeCell ref="J310:J318"/>
    <mergeCell ref="K310:K318"/>
    <mergeCell ref="L310:L318"/>
    <mergeCell ref="M310:M318"/>
    <mergeCell ref="Q290:Q298"/>
    <mergeCell ref="R290:R298"/>
    <mergeCell ref="E300:E308"/>
    <mergeCell ref="F300:F308"/>
    <mergeCell ref="J300:J308"/>
    <mergeCell ref="K300:K308"/>
    <mergeCell ref="L300:L308"/>
    <mergeCell ref="M300:M308"/>
    <mergeCell ref="Q300:Q308"/>
    <mergeCell ref="R300:R308"/>
    <mergeCell ref="E290:E298"/>
    <mergeCell ref="F290:F298"/>
    <mergeCell ref="J290:J298"/>
    <mergeCell ref="K290:K298"/>
    <mergeCell ref="L290:L298"/>
    <mergeCell ref="M290:M298"/>
    <mergeCell ref="Q270:Q278"/>
    <mergeCell ref="R270:R278"/>
    <mergeCell ref="E280:E288"/>
    <mergeCell ref="F280:F288"/>
    <mergeCell ref="J280:J288"/>
    <mergeCell ref="K280:K288"/>
    <mergeCell ref="L280:L288"/>
    <mergeCell ref="M280:M288"/>
    <mergeCell ref="Q280:Q288"/>
    <mergeCell ref="R280:R288"/>
    <mergeCell ref="E270:E278"/>
    <mergeCell ref="F270:F278"/>
    <mergeCell ref="J270:J278"/>
    <mergeCell ref="K270:K278"/>
    <mergeCell ref="L270:L278"/>
    <mergeCell ref="M270:M278"/>
    <mergeCell ref="Q250:Q258"/>
    <mergeCell ref="R250:R258"/>
    <mergeCell ref="E260:E268"/>
    <mergeCell ref="F260:F268"/>
    <mergeCell ref="J260:J268"/>
    <mergeCell ref="K260:K268"/>
    <mergeCell ref="L260:L268"/>
    <mergeCell ref="M260:M268"/>
    <mergeCell ref="Q260:Q268"/>
    <mergeCell ref="R260:R268"/>
    <mergeCell ref="E250:E258"/>
    <mergeCell ref="F250:F258"/>
    <mergeCell ref="J250:J258"/>
    <mergeCell ref="K250:K258"/>
    <mergeCell ref="L250:L258"/>
    <mergeCell ref="M250:M258"/>
    <mergeCell ref="Q246:Q247"/>
    <mergeCell ref="R246:R247"/>
    <mergeCell ref="E248:E249"/>
    <mergeCell ref="F248:F249"/>
    <mergeCell ref="J248:J249"/>
    <mergeCell ref="K248:K249"/>
    <mergeCell ref="L248:L249"/>
    <mergeCell ref="M248:M249"/>
    <mergeCell ref="Q248:Q249"/>
    <mergeCell ref="R248:R249"/>
    <mergeCell ref="E246:E247"/>
    <mergeCell ref="F246:F247"/>
    <mergeCell ref="J246:J247"/>
    <mergeCell ref="K246:K247"/>
    <mergeCell ref="L246:L247"/>
    <mergeCell ref="M246:M247"/>
    <mergeCell ref="E244:E245"/>
    <mergeCell ref="F244:F245"/>
    <mergeCell ref="J244:J245"/>
    <mergeCell ref="K244:K245"/>
    <mergeCell ref="L244:L245"/>
    <mergeCell ref="M244:M245"/>
    <mergeCell ref="Q244:Q245"/>
    <mergeCell ref="R244:R245"/>
    <mergeCell ref="E233:E242"/>
    <mergeCell ref="F242:F243"/>
    <mergeCell ref="J242:J243"/>
    <mergeCell ref="K242:K243"/>
    <mergeCell ref="L242:L243"/>
    <mergeCell ref="M242:M243"/>
    <mergeCell ref="F232:F240"/>
    <mergeCell ref="J232:J240"/>
    <mergeCell ref="K232:K240"/>
    <mergeCell ref="L232:L240"/>
    <mergeCell ref="M232:M240"/>
    <mergeCell ref="Q232:Q240"/>
    <mergeCell ref="R232:R240"/>
    <mergeCell ref="Q242:Q243"/>
    <mergeCell ref="R242:R243"/>
    <mergeCell ref="E222:E231"/>
    <mergeCell ref="F222:F230"/>
    <mergeCell ref="J222:J230"/>
    <mergeCell ref="K222:K230"/>
    <mergeCell ref="L222:L230"/>
    <mergeCell ref="M222:M230"/>
    <mergeCell ref="Q202:Q210"/>
    <mergeCell ref="R202:R210"/>
    <mergeCell ref="E212:E220"/>
    <mergeCell ref="F212:F220"/>
    <mergeCell ref="J212:J220"/>
    <mergeCell ref="K212:K220"/>
    <mergeCell ref="L212:L220"/>
    <mergeCell ref="M212:M220"/>
    <mergeCell ref="Q212:Q220"/>
    <mergeCell ref="R212:R220"/>
    <mergeCell ref="E202:E210"/>
    <mergeCell ref="F202:F210"/>
    <mergeCell ref="J202:J210"/>
    <mergeCell ref="K202:K210"/>
    <mergeCell ref="L202:L210"/>
    <mergeCell ref="M202:M210"/>
    <mergeCell ref="Q222:Q230"/>
    <mergeCell ref="R222:R230"/>
    <mergeCell ref="Q182:Q190"/>
    <mergeCell ref="R182:R190"/>
    <mergeCell ref="E192:E200"/>
    <mergeCell ref="F192:F200"/>
    <mergeCell ref="J192:J200"/>
    <mergeCell ref="K192:K200"/>
    <mergeCell ref="L192:L200"/>
    <mergeCell ref="M192:M200"/>
    <mergeCell ref="Q192:Q200"/>
    <mergeCell ref="R192:R200"/>
    <mergeCell ref="E182:E190"/>
    <mergeCell ref="F182:F190"/>
    <mergeCell ref="J182:J190"/>
    <mergeCell ref="K182:K190"/>
    <mergeCell ref="L182:L190"/>
    <mergeCell ref="M182:M190"/>
    <mergeCell ref="Q162:Q170"/>
    <mergeCell ref="R162:R170"/>
    <mergeCell ref="E172:E180"/>
    <mergeCell ref="F172:F180"/>
    <mergeCell ref="J172:J180"/>
    <mergeCell ref="K172:K180"/>
    <mergeCell ref="L172:L180"/>
    <mergeCell ref="M172:M180"/>
    <mergeCell ref="Q172:Q180"/>
    <mergeCell ref="R172:R180"/>
    <mergeCell ref="E162:E170"/>
    <mergeCell ref="F162:F170"/>
    <mergeCell ref="J162:J170"/>
    <mergeCell ref="K162:K170"/>
    <mergeCell ref="L162:L170"/>
    <mergeCell ref="M162:M170"/>
    <mergeCell ref="Q142:Q150"/>
    <mergeCell ref="R142:R150"/>
    <mergeCell ref="E152:E160"/>
    <mergeCell ref="F152:F160"/>
    <mergeCell ref="J152:J160"/>
    <mergeCell ref="K152:K160"/>
    <mergeCell ref="L152:L160"/>
    <mergeCell ref="M152:M160"/>
    <mergeCell ref="Q152:Q160"/>
    <mergeCell ref="R152:R160"/>
    <mergeCell ref="E142:E150"/>
    <mergeCell ref="F142:F150"/>
    <mergeCell ref="J142:J150"/>
    <mergeCell ref="K142:K150"/>
    <mergeCell ref="L142:L150"/>
    <mergeCell ref="M142:M150"/>
    <mergeCell ref="Q122:Q130"/>
    <mergeCell ref="R122:R130"/>
    <mergeCell ref="E132:E140"/>
    <mergeCell ref="F132:F140"/>
    <mergeCell ref="J132:J140"/>
    <mergeCell ref="K132:K140"/>
    <mergeCell ref="L132:L140"/>
    <mergeCell ref="M132:M140"/>
    <mergeCell ref="Q132:Q140"/>
    <mergeCell ref="R132:R140"/>
    <mergeCell ref="E122:E130"/>
    <mergeCell ref="F122:F130"/>
    <mergeCell ref="J122:J130"/>
    <mergeCell ref="K122:K130"/>
    <mergeCell ref="L122:L130"/>
    <mergeCell ref="M122:M130"/>
    <mergeCell ref="Q102:Q110"/>
    <mergeCell ref="R102:R110"/>
    <mergeCell ref="E112:E120"/>
    <mergeCell ref="F112:F120"/>
    <mergeCell ref="J112:J120"/>
    <mergeCell ref="K112:K120"/>
    <mergeCell ref="L112:L120"/>
    <mergeCell ref="M112:M120"/>
    <mergeCell ref="Q112:Q120"/>
    <mergeCell ref="R112:R120"/>
    <mergeCell ref="E102:E110"/>
    <mergeCell ref="F102:F110"/>
    <mergeCell ref="J102:J110"/>
    <mergeCell ref="K102:K110"/>
    <mergeCell ref="L102:L110"/>
    <mergeCell ref="M102:M110"/>
    <mergeCell ref="Q82:Q90"/>
    <mergeCell ref="R82:R90"/>
    <mergeCell ref="E92:E100"/>
    <mergeCell ref="F92:F100"/>
    <mergeCell ref="J92:J100"/>
    <mergeCell ref="K92:K100"/>
    <mergeCell ref="L92:L100"/>
    <mergeCell ref="M92:M100"/>
    <mergeCell ref="Q92:Q100"/>
    <mergeCell ref="R92:R100"/>
    <mergeCell ref="E82:E90"/>
    <mergeCell ref="F82:F90"/>
    <mergeCell ref="J82:J90"/>
    <mergeCell ref="K82:K90"/>
    <mergeCell ref="L82:L90"/>
    <mergeCell ref="M82:M90"/>
    <mergeCell ref="Q62:Q70"/>
    <mergeCell ref="R62:R70"/>
    <mergeCell ref="E72:E80"/>
    <mergeCell ref="F72:F80"/>
    <mergeCell ref="J72:J80"/>
    <mergeCell ref="K72:K80"/>
    <mergeCell ref="L72:L80"/>
    <mergeCell ref="M72:M80"/>
    <mergeCell ref="Q72:Q80"/>
    <mergeCell ref="R72:R80"/>
    <mergeCell ref="E62:E70"/>
    <mergeCell ref="F62:F70"/>
    <mergeCell ref="J62:J70"/>
    <mergeCell ref="K62:K70"/>
    <mergeCell ref="L62:L70"/>
    <mergeCell ref="M62:M70"/>
    <mergeCell ref="Q42:Q50"/>
    <mergeCell ref="R42:R50"/>
    <mergeCell ref="E52:E60"/>
    <mergeCell ref="F52:F60"/>
    <mergeCell ref="J52:J60"/>
    <mergeCell ref="K52:K60"/>
    <mergeCell ref="L52:L60"/>
    <mergeCell ref="M52:M60"/>
    <mergeCell ref="Q52:Q60"/>
    <mergeCell ref="R52:R60"/>
    <mergeCell ref="E42:E50"/>
    <mergeCell ref="F42:F50"/>
    <mergeCell ref="J42:J50"/>
    <mergeCell ref="K42:K50"/>
    <mergeCell ref="L42:L50"/>
    <mergeCell ref="M42:M50"/>
    <mergeCell ref="Q22:Q30"/>
    <mergeCell ref="R22:R30"/>
    <mergeCell ref="E32:E40"/>
    <mergeCell ref="F32:F40"/>
    <mergeCell ref="J32:J40"/>
    <mergeCell ref="K32:K40"/>
    <mergeCell ref="L32:L40"/>
    <mergeCell ref="M32:M40"/>
    <mergeCell ref="Q32:Q40"/>
    <mergeCell ref="R32:R40"/>
    <mergeCell ref="E22:E30"/>
    <mergeCell ref="F22:F30"/>
    <mergeCell ref="J22:J30"/>
    <mergeCell ref="K22:K30"/>
    <mergeCell ref="L22:L30"/>
    <mergeCell ref="M22:M30"/>
    <mergeCell ref="Q2:Q10"/>
    <mergeCell ref="R2:R10"/>
    <mergeCell ref="E12:E20"/>
    <mergeCell ref="F12:F20"/>
    <mergeCell ref="J12:J20"/>
    <mergeCell ref="K12:K20"/>
    <mergeCell ref="L12:L20"/>
    <mergeCell ref="M12:M20"/>
    <mergeCell ref="Q12:Q20"/>
    <mergeCell ref="R12:R20"/>
    <mergeCell ref="E2:E10"/>
    <mergeCell ref="F2:F10"/>
    <mergeCell ref="J2:J10"/>
    <mergeCell ref="K2:K10"/>
    <mergeCell ref="L2:L10"/>
    <mergeCell ref="M2:M10"/>
  </mergeCells>
  <printOptions horizontalCentered="1"/>
  <pageMargins left="0.5" right="0.5" top="1.25" bottom="1.25" header="0.5" footer="0.5"/>
  <pageSetup scale="71" orientation="landscape" r:id="rId1"/>
  <headerFooter alignWithMargins="0">
    <oddHeader>&amp;L&amp;"Tahoma,Regular"&amp;12&amp;A&amp;C&amp;"Tahoma,Regular"&amp;12&amp;F&amp;R&amp;12Page 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PMC Record" ma:contentTypeID="0x010100B04218B855DC944F9A559450E98DF040005EA7CC6D6FF2AC4CA22A118656A02119" ma:contentTypeVersion="17" ma:contentTypeDescription="Create a new record in this library." ma:contentTypeScope="" ma:versionID="0905d8bd37053fd0f4ef24522ac731e0">
  <xsd:schema xmlns:xsd="http://www.w3.org/2001/XMLSchema" xmlns:xs="http://www.w3.org/2001/XMLSchema" xmlns:p="http://schemas.microsoft.com/office/2006/metadata/properties" xmlns:ns2="2c8a2143-b63b-4bc0-a661-54835db4b508" targetNamespace="http://schemas.microsoft.com/office/2006/metadata/properties" ma:root="true" ma:fieldsID="f7e15ab9e84caf267a84d891210ce943" ns2:_="">
    <xsd:import namespace="2c8a2143-b63b-4bc0-a661-54835db4b508"/>
    <xsd:element name="properties">
      <xsd:complexType>
        <xsd:sequence>
          <xsd:element name="documentManagement">
            <xsd:complexType>
              <xsd:all>
                <xsd:element ref="ns2:Record_x0020_ID" minOccurs="0"/>
                <xsd:element ref="ns2:Record_x0020_Status" minOccurs="0"/>
                <xsd:element ref="ns2:Record_x0020_Class_x0020_Code" minOccurs="0"/>
                <xsd:element ref="ns2:Record_x0020_Class_x0020_Code_x0020_Country" minOccurs="0"/>
                <xsd:element ref="ns2:Record_x0020_Class_x0020_Code_x0020_Local" minOccurs="0"/>
                <xsd:element ref="ns2:Record_x0020_Finalized_x0020_By" minOccurs="0"/>
                <xsd:element ref="ns2:Record_x0020_Finalized_x0020_On" minOccurs="0"/>
                <xsd:element ref="ns2:Record_x0020_Retention_x0020_Type" minOccurs="0"/>
                <xsd:element ref="ns2:Record_x0020_Retention_x0020_Start_x0020_Date" minOccurs="0"/>
                <xsd:element ref="ns2:Record_x0020_Retention_x0020_End_x0020_Date" minOccurs="0"/>
                <xsd:element ref="ns2:Record_x0020_Legal_x0020_Ho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a2143-b63b-4bc0-a661-54835db4b508" elementFormDefault="qualified">
    <xsd:import namespace="http://schemas.microsoft.com/office/2006/documentManagement/types"/>
    <xsd:import namespace="http://schemas.microsoft.com/office/infopath/2007/PartnerControls"/>
    <xsd:element name="Record_x0020_ID" ma:index="8" nillable="true" ma:displayName="Record ID" ma:description="Record ID" ma:internalName="Record_x0020_ID" ma:readOnly="true">
      <xsd:simpleType>
        <xsd:restriction base="dms:Text"/>
      </xsd:simpleType>
    </xsd:element>
    <xsd:element name="Record_x0020_Status" ma:index="9" nillable="true" ma:displayName="Record Status" ma:description="Record Status" ma:internalName="Record_x0020_Status" ma:readOnly="true">
      <xsd:simpleType>
        <xsd:restriction base="dms:Text"/>
      </xsd:simpleType>
    </xsd:element>
    <xsd:element name="Record_x0020_Class_x0020_Code" ma:index="10" nillable="true" ma:displayName="Record Class Code" ma:description="Record Class Code" ma:internalName="Record_x0020_Class_x0020_Code" ma:readOnly="true">
      <xsd:simpleType>
        <xsd:restriction base="dms:Text"/>
      </xsd:simpleType>
    </xsd:element>
    <xsd:element name="Record_x0020_Class_x0020_Code_x0020_Country" ma:index="11" nillable="true" ma:displayName="Record Class Code Country" ma:description="Record Class Code Country" ma:internalName="Record_x0020_Class_x0020_Code_x0020_Country" ma:readOnly="true">
      <xsd:simpleType>
        <xsd:restriction base="dms:Text"/>
      </xsd:simpleType>
    </xsd:element>
    <xsd:element name="Record_x0020_Class_x0020_Code_x0020_Local" ma:index="12" nillable="true" ma:displayName="Record Class Code Local" ma:description="Record Class Code Local" ma:internalName="Record_x0020_Class_x0020_Code_x0020_Local" ma:readOnly="true">
      <xsd:simpleType>
        <xsd:restriction base="dms:Text"/>
      </xsd:simpleType>
    </xsd:element>
    <xsd:element name="Record_x0020_Finalized_x0020_By" ma:index="13" nillable="true" ma:displayName="Record Finalized By" ma:description="Record Finalized By" ma:list="UserInfo" ma:internalName="Record_x0020_Finalized_x0020_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cord_x0020_Finalized_x0020_On" ma:index="14" nillable="true" ma:displayName="Record Finalized On" ma:description="Record Finalized On" ma:format="DateOnly" ma:internalName="Record_x0020_Finalized_x0020_On" ma:readOnly="true">
      <xsd:simpleType>
        <xsd:restriction base="dms:DateTime"/>
      </xsd:simpleType>
    </xsd:element>
    <xsd:element name="Record_x0020_Retention_x0020_Type" ma:index="15" nillable="true" ma:displayName="Record Retention Type" ma:description="Record Retention Type" ma:internalName="Record_x0020_Retention_x0020_Type" ma:readOnly="true">
      <xsd:simpleType>
        <xsd:restriction base="dms:Text"/>
      </xsd:simpleType>
    </xsd:element>
    <xsd:element name="Record_x0020_Retention_x0020_Start_x0020_Date" ma:index="16" nillable="true" ma:displayName="Record Retention Start Date" ma:description="Record Retention Start Date" ma:format="DateOnly" ma:internalName="Record_x0020_Retention_x0020_Start_x0020_Date" ma:readOnly="true">
      <xsd:simpleType>
        <xsd:restriction base="dms:DateTime"/>
      </xsd:simpleType>
    </xsd:element>
    <xsd:element name="Record_x0020_Retention_x0020_End_x0020_Date" ma:index="17" nillable="true" ma:displayName="Record Retention End Date" ma:description="Record Retention End Date" ma:format="DateOnly" ma:internalName="Record_x0020_Retention_x0020_End_x0020_Date" ma:readOnly="true">
      <xsd:simpleType>
        <xsd:restriction base="dms:DateTime"/>
      </xsd:simpleType>
    </xsd:element>
    <xsd:element name="Record_x0020_Legal_x0020_Hold" ma:index="18" nillable="true" ma:displayName="Record Legal Hold" ma:description="Record Legal Hold" ma:internalName="Record_x0020_Legal_x0020_Hol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Class_x0020_Code xmlns="2c8a2143-b63b-4bc0-a661-54835db4b508">US: BIZ010Y</Record_x0020_Class_x0020_Code>
    <Record_x0020_ID xmlns="2c8a2143-b63b-4bc0-a661-54835db4b508">84945639</Record_x0020_ID>
    <Record_x0020_Status xmlns="2c8a2143-b63b-4bc0-a661-54835db4b508">Work In Progress</Record_x0020_Status>
    <Record_x0020_Finalized_x0020_On xmlns="2c8a2143-b63b-4bc0-a661-54835db4b508" xsi:nil="true"/>
    <Record_x0020_Retention_x0020_Start_x0020_Date xmlns="2c8a2143-b63b-4bc0-a661-54835db4b508">2022-12-02T05:00:00+00:00</Record_x0020_Retention_x0020_Start_x0020_Date>
    <Record_x0020_Class_x0020_Code_x0020_Local xmlns="2c8a2143-b63b-4bc0-a661-54835db4b508">BIZ010Y</Record_x0020_Class_x0020_Code_x0020_Local>
    <Record_x0020_Retention_x0020_End_x0020_Date xmlns="2c8a2143-b63b-4bc0-a661-54835db4b508">2032-12-02T05:00:00+00:00</Record_x0020_Retention_x0020_End_x0020_Date>
    <Record_x0020_Legal_x0020_Hold xmlns="2c8a2143-b63b-4bc0-a661-54835db4b508">false</Record_x0020_Legal_x0020_Hold>
    <Record_x0020_Class_x0020_Code_x0020_Country xmlns="2c8a2143-b63b-4bc0-a661-54835db4b508">United States</Record_x0020_Class_x0020_Code_x0020_Country>
    <Record_x0020_Retention_x0020_Type xmlns="2c8a2143-b63b-4bc0-a661-54835db4b508">Flat</Record_x0020_Retention_x0020_Type>
    <Record_x0020_Finalized_x0020_By xmlns="2c8a2143-b63b-4bc0-a661-54835db4b508">
      <UserInfo>
        <DisplayName/>
        <AccountId xsi:nil="true"/>
        <AccountType/>
      </UserInfo>
    </Record_x0020_Finalized_x0020_By>
  </documentManagement>
</p:properti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Jpmc.Sps.RecordsManagement, Version=1.0.0.0, Culture=neutral, PublicKeyToken=e8ead3752bfbf1f9</Assembly>
    <Class>Jpmc.Sps.RecordsManagement.EventReceivers.RecordContentTypeEventReceiver</Class>
    <Data/>
    <Filter/>
  </Receiver>
  <Receiver>
    <Name/>
    <Synchronization>Synchronous</Synchronization>
    <Type>10001</Type>
    <SequenceNumber>10000</SequenceNumber>
    <Url/>
    <Assembly>Jpmc.Sps.RecordsManagement, Version=1.0.0.0, Culture=neutral, PublicKeyToken=e8ead3752bfbf1f9</Assembly>
    <Class>Jpmc.Sps.RecordsManagement.EventReceivers.RecordContentTypeEventReceiver</Class>
    <Data/>
    <Filter/>
  </Receiver>
  <Receiver>
    <Name/>
    <Synchronization>Synchronous</Synchronization>
    <Type>10002</Type>
    <SequenceNumber>10000</SequenceNumber>
    <Url/>
    <Assembly>Jpmc.Sps.RecordsManagement, Version=1.0.0.0, Culture=neutral, PublicKeyToken=e8ead3752bfbf1f9</Assembly>
    <Class>Jpmc.Sps.RecordsManagement.EventReceivers.RecordContentTypeEventReceiver</Class>
    <Data/>
    <Filter/>
  </Receiver>
  <Receiver>
    <Name/>
    <Synchronization>Synchronous</Synchronization>
    <Type>3</Type>
    <SequenceNumber>10000</SequenceNumber>
    <Url/>
    <Assembly>Jpmc.Sps.RecordsManagement, Version=1.0.0.0, Culture=neutral, PublicKeyToken=e8ead3752bfbf1f9</Assembly>
    <Class>Jpmc.Sps.RecordsManagement.EventReceivers.RecordContentTypeEventReceiver</Class>
    <Data/>
    <Filter/>
  </Receiver>
  <Receiver>
    <Name/>
    <Synchronization>Synchronous</Synchronization>
    <Type>10009</Type>
    <SequenceNumber>10000</SequenceNumber>
    <Url/>
    <Assembly>Jpmc.Sps.RecordsManagement, Version=1.0.0.0, Culture=neutral, PublicKeyToken=e8ead3752bfbf1f9</Assembly>
    <Class>Jpmc.Sps.RecordsManagement.EventReceivers.RecordContentTypeEventReceiver</Class>
    <Data/>
    <Filter/>
  </Receiver>
  <Receiver>
    <Name/>
    <Synchronization>Synchronous</Synchronization>
    <Type>2</Type>
    <SequenceNumber>10000</SequenceNumber>
    <Url/>
    <Assembly>Jpmc.Sps.RecordsManagement, Version=1.0.0.0, Culture=neutral, PublicKeyToken=e8ead3752bfbf1f9</Assembly>
    <Class>Jpmc.Sps.RecordsManagement.EventReceivers.RecordContentTypeEventReceiver</Class>
    <Data/>
    <Filter/>
  </Receiver>
  <Receiver>
    <Name/>
    <Synchronization>Synchronous</Synchronization>
    <Type>11</Type>
    <SequenceNumber>10000</SequenceNumber>
    <Url/>
    <Assembly>Jpmc.Sps.RecordsManagement, Version=1.0.0.0, Culture=neutral, PublicKeyToken=e8ead3752bfbf1f9</Assembly>
    <Class>Jpmc.Sps.RecordsManagement.EventReceivers.RecordContentTypeEventReceiver</Class>
    <Data/>
    <Filter/>
  </Receiver>
  <Receiver>
    <Name/>
    <Synchronization>Synchronous</Synchronization>
    <Type>10003</Type>
    <SequenceNumber>10000</SequenceNumber>
    <Url/>
    <Assembly>Jpmc.Sps.RecordsManagement, Version=1.0.0.0, Culture=neutral, PublicKeyToken=e8ead3752bfbf1f9</Assembly>
    <Class>Jpmc.Sps.RecordsManagement.EventReceivers.RecordContentTypeEventReceiver</Class>
    <Data/>
    <Filter/>
  </Receiver>
  <Receiver>
    <Name/>
    <Synchronization>Synchronous</Synchronization>
    <Type>9</Type>
    <SequenceNumber>10000</SequenceNumber>
    <Url/>
    <Assembly>Jpmc.Sps.RecordsManagement, Version=1.0.0.0, Culture=neutral, PublicKeyToken=e8ead3752bfbf1f9</Assembly>
    <Class>Jpmc.Sps.RecordsManagement.EventReceivers.RecordContentTypeEventReceiver</Class>
    <Data/>
    <Filter/>
  </Receiver>
</spe:Receivers>
</file>

<file path=customXml/itemProps1.xml><?xml version="1.0" encoding="utf-8"?>
<ds:datastoreItem xmlns:ds="http://schemas.openxmlformats.org/officeDocument/2006/customXml" ds:itemID="{01B2FDE4-D99B-4969-930E-9EB99309D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8a2143-b63b-4bc0-a661-54835db4b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8DBF50-808C-43FB-9D2F-60FFC71AE7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F85DD2-BD62-4EC8-9DF3-C07668357831}">
  <ds:schemaRefs>
    <ds:schemaRef ds:uri="http://purl.org/dc/elements/1.1/"/>
    <ds:schemaRef ds:uri="2c8a2143-b63b-4bc0-a661-54835db4b50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A42031B-1290-4F45-A78C-24383ADFEDF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SB#1-NW2-A-KZZ00</vt:lpstr>
      <vt:lpstr>SB_KYB71_LCP #1 (2)</vt:lpstr>
      <vt:lpstr>SB_KYB61_LCP #2 (2)</vt:lpstr>
    </vt:vector>
  </TitlesOfParts>
  <Company>JPMorgan Chase and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Bremer</dc:creator>
  <cp:lastModifiedBy>Patton, Joseph M</cp:lastModifiedBy>
  <dcterms:created xsi:type="dcterms:W3CDTF">2014-01-31T20:45:44Z</dcterms:created>
  <dcterms:modified xsi:type="dcterms:W3CDTF">2023-01-12T20:03:46Z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0x010100B04218B855DC944F9A559450E98DF040005EA7CC6D6FF2AC4CA22A118656A02119</vt:lpwstr>
  </property>
  <property fmtid="{D5CDD505-2E9C-101B-9397-08002B2CF9AE}" pid="3" name="Record Owner">
    <vt:lpwstr>1426;#Patton, Joseph M</vt:lpwstr>
  </property>
</Properties>
</file>